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360" yWindow="75" windowWidth="19890" windowHeight="7560"/>
  </bookViews>
  <sheets>
    <sheet name="60リットル角容器" sheetId="9" r:id="rId1"/>
  </sheets>
  <definedNames>
    <definedName name="_xlnm.Print_Area" localSheetId="0">'60リットル角容器'!$A$1:$BH$34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3" workbookViewId="0">
      <selection activeCell="BR12" sqref="BR12"/>
    </sheetView>
  </sheetViews>
  <sheetFormatPr defaultRowHeight="13.5" x14ac:dyDescent="0.15"/>
  <cols>
    <col min="1" max="16" width="1.6328125" customWidth="1"/>
    <col min="17" max="17" width="1.6328125" style="1" customWidth="1"/>
    <col min="18" max="67" width="1.6328125" customWidth="1"/>
    <col min="68" max="69" width="2.6328125" customWidth="1"/>
  </cols>
  <sheetData>
    <row r="1" spans="1:60" x14ac:dyDescent="0.15">
      <c r="A1" s="58" t="s">
        <v>
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" customHeight="1" x14ac:dyDescent="0.15">
      <c r="A4" s="2"/>
      <c r="B4" s="4" t="s">
        <v>
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5.95" customHeight="1" x14ac:dyDescent="0.15">
      <c r="A5" s="2"/>
      <c r="B5" s="47" t="s">
        <v>
1</v>
      </c>
      <c r="C5" s="47"/>
      <c r="D5" s="47"/>
      <c r="E5" s="47"/>
      <c r="F5" s="47"/>
      <c r="G5" s="47"/>
      <c r="H5" s="47" t="s">
        <v>
2</v>
      </c>
      <c r="I5" s="47"/>
      <c r="J5" s="47"/>
      <c r="K5" s="47"/>
      <c r="L5" s="47"/>
      <c r="M5" s="47"/>
      <c r="N5" s="48" t="s">
        <v>
24</v>
      </c>
      <c r="O5" s="49"/>
      <c r="P5" s="49"/>
      <c r="Q5" s="49"/>
      <c r="R5" s="49"/>
      <c r="S5" s="49" t="s">
        <v>
25</v>
      </c>
      <c r="T5" s="49" t="s">
        <v>
26</v>
      </c>
      <c r="U5" s="49"/>
      <c r="V5" s="49"/>
      <c r="W5" s="49"/>
      <c r="X5" s="49"/>
      <c r="Y5" s="49" t="s">
        <v>
25</v>
      </c>
      <c r="Z5" s="49" t="s">
        <v>
28</v>
      </c>
      <c r="AA5" s="49"/>
      <c r="AB5" s="49"/>
      <c r="AC5" s="49"/>
      <c r="AD5" s="49"/>
      <c r="AE5" s="49" t="s">
        <v>
25</v>
      </c>
      <c r="AF5" s="49" t="s">
        <v>
30</v>
      </c>
      <c r="AG5" s="49"/>
      <c r="AH5" s="49"/>
      <c r="AI5" s="49"/>
      <c r="AJ5" s="49"/>
      <c r="AK5" s="49" t="s">
        <v>
37</v>
      </c>
      <c r="AL5" s="49" t="s">
        <v>
31</v>
      </c>
      <c r="AM5" s="49"/>
      <c r="AN5" s="49"/>
      <c r="AO5" s="49"/>
      <c r="AP5" s="49"/>
      <c r="AQ5" s="49" t="s">
        <v>
33</v>
      </c>
      <c r="AR5" s="66" t="s">
        <v>
54</v>
      </c>
      <c r="AS5" s="49"/>
      <c r="AT5" s="49"/>
      <c r="AU5" s="49"/>
      <c r="AV5" s="67"/>
      <c r="AW5" s="52" t="s">
        <v>
55</v>
      </c>
      <c r="AX5" s="53"/>
      <c r="AY5" s="53"/>
      <c r="AZ5" s="53"/>
      <c r="BA5" s="53"/>
      <c r="BB5" s="54"/>
      <c r="BC5" s="47" t="s">
        <v>
15</v>
      </c>
      <c r="BD5" s="59"/>
      <c r="BE5" s="60" t="s">
        <v>
14</v>
      </c>
      <c r="BF5" s="61"/>
      <c r="BG5" s="62"/>
      <c r="BH5" s="2"/>
    </row>
    <row r="6" spans="1:60" ht="15.95" customHeight="1" x14ac:dyDescent="0.15">
      <c r="A6" s="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50"/>
      <c r="O6" s="51"/>
      <c r="P6" s="51"/>
      <c r="Q6" s="51"/>
      <c r="R6" s="51"/>
      <c r="S6" s="51"/>
      <c r="T6" s="51" t="s">
        <v>
27</v>
      </c>
      <c r="U6" s="51"/>
      <c r="V6" s="51"/>
      <c r="W6" s="51"/>
      <c r="X6" s="51"/>
      <c r="Y6" s="51"/>
      <c r="Z6" s="51" t="s">
        <v>
29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 t="s">
        <v>
32</v>
      </c>
      <c r="AM6" s="51"/>
      <c r="AN6" s="51"/>
      <c r="AO6" s="51"/>
      <c r="AP6" s="51"/>
      <c r="AQ6" s="51"/>
      <c r="AR6" s="51"/>
      <c r="AS6" s="51"/>
      <c r="AT6" s="51"/>
      <c r="AU6" s="51"/>
      <c r="AV6" s="68"/>
      <c r="AW6" s="55"/>
      <c r="AX6" s="56"/>
      <c r="AY6" s="56"/>
      <c r="AZ6" s="56"/>
      <c r="BA6" s="56"/>
      <c r="BB6" s="57"/>
      <c r="BC6" s="59"/>
      <c r="BD6" s="59"/>
      <c r="BE6" s="63"/>
      <c r="BF6" s="64"/>
      <c r="BG6" s="65"/>
      <c r="BH6" s="2"/>
    </row>
    <row r="7" spans="1:60" ht="18" customHeight="1" x14ac:dyDescent="0.15">
      <c r="A7" s="2"/>
      <c r="B7" s="48" t="s">
        <v>
3</v>
      </c>
      <c r="C7" s="49"/>
      <c r="D7" s="49"/>
      <c r="E7" s="49"/>
      <c r="F7" s="49"/>
      <c r="G7" s="67"/>
      <c r="H7" s="83" t="s">
        <v>
66</v>
      </c>
      <c r="I7" s="84"/>
      <c r="J7" s="84"/>
      <c r="K7" s="84"/>
      <c r="L7" s="84"/>
      <c r="M7" s="84"/>
      <c r="N7" s="9"/>
      <c r="O7" s="10"/>
      <c r="P7" s="10"/>
      <c r="Q7" s="33"/>
      <c r="R7" s="10"/>
      <c r="S7" s="10"/>
      <c r="T7" s="10"/>
      <c r="U7" s="10"/>
      <c r="V7" s="7"/>
      <c r="W7" s="7"/>
      <c r="X7" s="7"/>
      <c r="Y7" s="7"/>
      <c r="Z7" s="37" t="s">
        <v>
35</v>
      </c>
      <c r="AA7" s="85">
        <v>
0.76900000000000002</v>
      </c>
      <c r="AB7" s="85"/>
      <c r="AC7" s="85"/>
      <c r="AD7" s="37" t="s">
        <v>
34</v>
      </c>
      <c r="AE7" s="7" t="s">
        <v>
25</v>
      </c>
      <c r="AF7" s="37" t="s">
        <v>
35</v>
      </c>
      <c r="AG7" s="86">
        <v>
3</v>
      </c>
      <c r="AH7" s="86"/>
      <c r="AI7" s="27" t="s">
        <v>
58</v>
      </c>
      <c r="AJ7" s="37" t="s">
        <v>
34</v>
      </c>
      <c r="AK7" s="7" t="s">
        <v>
37</v>
      </c>
      <c r="AL7" s="37" t="s">
        <v>
35</v>
      </c>
      <c r="AM7" s="86">
        <v>
7</v>
      </c>
      <c r="AN7" s="86"/>
      <c r="AO7" s="27" t="s">
        <v>
56</v>
      </c>
      <c r="AP7" s="37" t="s">
        <v>
34</v>
      </c>
      <c r="AQ7" s="7" t="s">
        <v>
33</v>
      </c>
      <c r="AR7" s="87">
        <f>
ROUNDUP(O11*U11*AA7*AG7/AM7,0)</f>
        <v>
0</v>
      </c>
      <c r="AS7" s="88"/>
      <c r="AT7" s="88"/>
      <c r="AU7" s="42" t="s">
        <v>
13</v>
      </c>
      <c r="AV7" s="25" t="s">
        <v>
16</v>
      </c>
      <c r="AW7" s="69" t="s">
        <v>
69</v>
      </c>
      <c r="AX7" s="70"/>
      <c r="AY7" s="70"/>
      <c r="AZ7" s="70"/>
      <c r="BA7" s="70"/>
      <c r="BB7" s="71" t="s">
        <v>
13</v>
      </c>
      <c r="BC7" s="72">
        <v>
2</v>
      </c>
      <c r="BD7" s="72"/>
      <c r="BE7" s="73">
        <f>
IF(BC7&gt;0,ROUNDUP(AW8/BC7,0),)</f>
        <v>
0</v>
      </c>
      <c r="BF7" s="74"/>
      <c r="BG7" s="77" t="s">
        <v>
13</v>
      </c>
      <c r="BH7" s="2"/>
    </row>
    <row r="8" spans="1:60" ht="18" customHeight="1" x14ac:dyDescent="0.15">
      <c r="A8" s="2"/>
      <c r="B8" s="50" t="s">
        <v>
4</v>
      </c>
      <c r="C8" s="51"/>
      <c r="D8" s="51"/>
      <c r="E8" s="51"/>
      <c r="F8" s="51"/>
      <c r="G8" s="68"/>
      <c r="H8" s="84"/>
      <c r="I8" s="84"/>
      <c r="J8" s="84"/>
      <c r="K8" s="84"/>
      <c r="L8" s="84"/>
      <c r="M8" s="84"/>
      <c r="N8" s="5"/>
      <c r="O8" s="41"/>
      <c r="P8" s="41"/>
      <c r="Q8" s="34"/>
      <c r="R8" s="41"/>
      <c r="S8" s="41"/>
      <c r="T8" s="41"/>
      <c r="U8" s="41"/>
      <c r="V8" s="8"/>
      <c r="W8" s="8"/>
      <c r="X8" s="8"/>
      <c r="Y8" s="8"/>
      <c r="Z8" s="36" t="s">
        <v>
35</v>
      </c>
      <c r="AA8" s="79">
        <v>
7.4999999999999997E-2</v>
      </c>
      <c r="AB8" s="79"/>
      <c r="AC8" s="79"/>
      <c r="AD8" s="36" t="s">
        <v>
34</v>
      </c>
      <c r="AE8" s="29" t="s">
        <v>
25</v>
      </c>
      <c r="AF8" s="36" t="s">
        <v>
35</v>
      </c>
      <c r="AG8" s="80">
        <v>
6</v>
      </c>
      <c r="AH8" s="80"/>
      <c r="AI8" s="38" t="s">
        <v>
58</v>
      </c>
      <c r="AJ8" s="36" t="s">
        <v>
34</v>
      </c>
      <c r="AK8" s="29" t="s">
        <v>
37</v>
      </c>
      <c r="AL8" s="36" t="s">
        <v>
35</v>
      </c>
      <c r="AM8" s="80">
        <v>
2</v>
      </c>
      <c r="AN8" s="80"/>
      <c r="AO8" s="38" t="s">
        <v>
56</v>
      </c>
      <c r="AP8" s="36" t="s">
        <v>
34</v>
      </c>
      <c r="AQ8" s="8" t="s">
        <v>
33</v>
      </c>
      <c r="AR8" s="81">
        <f>
ROUNDUP(O11*U11*AA8*AG8/AM8,0)</f>
        <v>
0</v>
      </c>
      <c r="AS8" s="82"/>
      <c r="AT8" s="82"/>
      <c r="AU8" s="34" t="s">
        <v>
13</v>
      </c>
      <c r="AV8" s="40" t="s">
        <v>
17</v>
      </c>
      <c r="AW8" s="89">
        <f>
ROUNDDOWN((SUM(AR7:AT8,0))*1.4,0)</f>
        <v>
0</v>
      </c>
      <c r="AX8" s="90"/>
      <c r="AY8" s="90"/>
      <c r="AZ8" s="90"/>
      <c r="BA8" s="90"/>
      <c r="BB8" s="71"/>
      <c r="BC8" s="72"/>
      <c r="BD8" s="72"/>
      <c r="BE8" s="75"/>
      <c r="BF8" s="76"/>
      <c r="BG8" s="78"/>
      <c r="BH8" s="2"/>
    </row>
    <row r="9" spans="1:60" ht="18" customHeight="1" x14ac:dyDescent="0.15">
      <c r="A9" s="2"/>
      <c r="B9" s="48" t="s">
        <v>
5</v>
      </c>
      <c r="C9" s="49"/>
      <c r="D9" s="49"/>
      <c r="E9" s="49"/>
      <c r="F9" s="49"/>
      <c r="G9" s="67"/>
      <c r="H9" s="47" t="s">
        <v>
11</v>
      </c>
      <c r="I9" s="47"/>
      <c r="J9" s="47"/>
      <c r="K9" s="47"/>
      <c r="L9" s="47"/>
      <c r="M9" s="47"/>
      <c r="N9" s="5"/>
      <c r="O9" s="41"/>
      <c r="P9" s="41"/>
      <c r="Q9" s="34"/>
      <c r="R9" s="41"/>
      <c r="S9" s="41"/>
      <c r="T9" s="41"/>
      <c r="U9" s="41"/>
      <c r="V9" s="8"/>
      <c r="W9" s="8"/>
      <c r="X9" s="8"/>
      <c r="Y9" s="8"/>
      <c r="Z9" s="91" t="s">
        <v>
35</v>
      </c>
      <c r="AA9" s="79">
        <v>
4.3999999999999997E-2</v>
      </c>
      <c r="AB9" s="79"/>
      <c r="AC9" s="79"/>
      <c r="AD9" s="91" t="s">
        <v>
36</v>
      </c>
      <c r="AE9" s="91" t="s">
        <v>
25</v>
      </c>
      <c r="AF9" s="91" t="s">
        <v>
35</v>
      </c>
      <c r="AG9" s="80">
        <v>
13</v>
      </c>
      <c r="AH9" s="80"/>
      <c r="AI9" s="92" t="s">
        <v>
58</v>
      </c>
      <c r="AJ9" s="91" t="s">
        <v>
36</v>
      </c>
      <c r="AK9" s="91" t="s">
        <v>
37</v>
      </c>
      <c r="AL9" s="91" t="s">
        <v>
35</v>
      </c>
      <c r="AM9" s="80">
        <v>
11</v>
      </c>
      <c r="AN9" s="80"/>
      <c r="AO9" s="92" t="s">
        <v>
56</v>
      </c>
      <c r="AP9" s="91" t="s">
        <v>
36</v>
      </c>
      <c r="AQ9" s="91" t="s">
        <v>
33</v>
      </c>
      <c r="AR9" s="82">
        <f>
ROUNDUP(O11*U11*AA9*AG9/AM9,0)</f>
        <v>
0</v>
      </c>
      <c r="AS9" s="82"/>
      <c r="AT9" s="82"/>
      <c r="AU9" s="91" t="s">
        <v>
13</v>
      </c>
      <c r="AV9" s="99" t="s">
        <v>
18</v>
      </c>
      <c r="AW9" s="69" t="s">
        <v>
68</v>
      </c>
      <c r="AX9" s="70"/>
      <c r="AY9" s="70"/>
      <c r="AZ9" s="70"/>
      <c r="BA9" s="70"/>
      <c r="BB9" s="100" t="s">
        <v>
13</v>
      </c>
      <c r="BC9" s="72">
        <v>
4</v>
      </c>
      <c r="BD9" s="72"/>
      <c r="BE9" s="73">
        <f>
IF(BC9&gt;0,ROUNDUP(AW10/BC9,0),)</f>
        <v>
0</v>
      </c>
      <c r="BF9" s="74"/>
      <c r="BG9" s="77" t="s">
        <v>
13</v>
      </c>
      <c r="BH9" s="2"/>
    </row>
    <row r="10" spans="1:60" ht="18" customHeight="1" x14ac:dyDescent="0.15">
      <c r="A10" s="2"/>
      <c r="B10" s="50"/>
      <c r="C10" s="51"/>
      <c r="D10" s="51"/>
      <c r="E10" s="51"/>
      <c r="F10" s="51"/>
      <c r="G10" s="68"/>
      <c r="H10" s="47"/>
      <c r="I10" s="47"/>
      <c r="J10" s="47"/>
      <c r="K10" s="47"/>
      <c r="L10" s="47"/>
      <c r="M10" s="47"/>
      <c r="N10" s="5"/>
      <c r="O10" s="41"/>
      <c r="P10" s="41"/>
      <c r="Q10" s="34"/>
      <c r="R10" s="41"/>
      <c r="S10" s="41"/>
      <c r="T10" s="41"/>
      <c r="U10" s="41"/>
      <c r="V10" s="8"/>
      <c r="W10" s="8"/>
      <c r="X10" s="8"/>
      <c r="Y10" s="8"/>
      <c r="Z10" s="91"/>
      <c r="AA10" s="79"/>
      <c r="AB10" s="79"/>
      <c r="AC10" s="79"/>
      <c r="AD10" s="91"/>
      <c r="AE10" s="91"/>
      <c r="AF10" s="91"/>
      <c r="AG10" s="80"/>
      <c r="AH10" s="80"/>
      <c r="AI10" s="92"/>
      <c r="AJ10" s="91"/>
      <c r="AK10" s="91"/>
      <c r="AL10" s="91"/>
      <c r="AM10" s="80"/>
      <c r="AN10" s="80"/>
      <c r="AO10" s="92"/>
      <c r="AP10" s="91"/>
      <c r="AQ10" s="91"/>
      <c r="AR10" s="82"/>
      <c r="AS10" s="82"/>
      <c r="AT10" s="82"/>
      <c r="AU10" s="91"/>
      <c r="AV10" s="99"/>
      <c r="AW10" s="93">
        <f>
ROUNDDOWN(SUM(AR9)*1.4,0)</f>
        <v>
0</v>
      </c>
      <c r="AX10" s="94"/>
      <c r="AY10" s="94"/>
      <c r="AZ10" s="94"/>
      <c r="BA10" s="94"/>
      <c r="BB10" s="71"/>
      <c r="BC10" s="72"/>
      <c r="BD10" s="72"/>
      <c r="BE10" s="75"/>
      <c r="BF10" s="76"/>
      <c r="BG10" s="78"/>
      <c r="BH10" s="2"/>
    </row>
    <row r="11" spans="1:60" ht="18" customHeight="1" x14ac:dyDescent="0.15">
      <c r="A11" s="2"/>
      <c r="B11" s="48" t="s">
        <v>
6</v>
      </c>
      <c r="C11" s="49"/>
      <c r="D11" s="49"/>
      <c r="E11" s="49"/>
      <c r="F11" s="49"/>
      <c r="G11" s="67"/>
      <c r="H11" s="95" t="s">
        <v>
51</v>
      </c>
      <c r="I11" s="47"/>
      <c r="J11" s="47"/>
      <c r="K11" s="47"/>
      <c r="L11" s="47"/>
      <c r="M11" s="47"/>
      <c r="N11" s="35" t="s">
        <v>
35</v>
      </c>
      <c r="O11" s="96"/>
      <c r="P11" s="96"/>
      <c r="Q11" s="36" t="s">
        <v>
57</v>
      </c>
      <c r="R11" s="36" t="s">
        <v>
34</v>
      </c>
      <c r="S11" s="29" t="s">
        <v>
25</v>
      </c>
      <c r="T11" s="39" t="s">
        <v>
35</v>
      </c>
      <c r="U11" s="97">
        <v>
0.65</v>
      </c>
      <c r="V11" s="97"/>
      <c r="W11" s="36" t="s">
        <v>
56</v>
      </c>
      <c r="X11" s="8" t="s">
        <v>
34</v>
      </c>
      <c r="Y11" s="29" t="s">
        <v>
25</v>
      </c>
      <c r="Z11" s="36" t="s">
        <v>
35</v>
      </c>
      <c r="AA11" s="98">
        <v>
2.9000000000000001E-2</v>
      </c>
      <c r="AB11" s="98"/>
      <c r="AC11" s="98"/>
      <c r="AD11" s="36" t="s">
        <v>
34</v>
      </c>
      <c r="AE11" s="29" t="s">
        <v>
25</v>
      </c>
      <c r="AF11" s="36" t="s">
        <v>
35</v>
      </c>
      <c r="AG11" s="80">
        <v>
6</v>
      </c>
      <c r="AH11" s="80"/>
      <c r="AI11" s="38" t="s">
        <v>
58</v>
      </c>
      <c r="AJ11" s="36" t="s">
        <v>
34</v>
      </c>
      <c r="AK11" s="29" t="s">
        <v>
37</v>
      </c>
      <c r="AL11" s="36" t="s">
        <v>
35</v>
      </c>
      <c r="AM11" s="80">
        <v>
16</v>
      </c>
      <c r="AN11" s="80"/>
      <c r="AO11" s="38" t="s">
        <v>
56</v>
      </c>
      <c r="AP11" s="36" t="s">
        <v>
34</v>
      </c>
      <c r="AQ11" s="8" t="s">
        <v>
33</v>
      </c>
      <c r="AR11" s="82">
        <f>
ROUNDUP(O11*U11*AA11*AG11/AM11,0)</f>
        <v>
0</v>
      </c>
      <c r="AS11" s="82"/>
      <c r="AT11" s="82"/>
      <c r="AU11" s="34" t="s">
        <v>
13</v>
      </c>
      <c r="AV11" s="40" t="s">
        <v>
19</v>
      </c>
      <c r="AW11" s="69" t="s">
        <v>
59</v>
      </c>
      <c r="AX11" s="70"/>
      <c r="AY11" s="70"/>
      <c r="AZ11" s="70"/>
      <c r="BA11" s="70"/>
      <c r="BB11" s="106" t="s">
        <v>
13</v>
      </c>
      <c r="BC11" s="72">
        <v>
4</v>
      </c>
      <c r="BD11" s="72"/>
      <c r="BE11" s="73">
        <f>
IF(BC11&gt;0,ROUNDUP(AW13/BC11,0),)</f>
        <v>
0</v>
      </c>
      <c r="BF11" s="74"/>
      <c r="BG11" s="77" t="s">
        <v>
13</v>
      </c>
      <c r="BH11" s="2"/>
    </row>
    <row r="12" spans="1:60" ht="18" customHeight="1" x14ac:dyDescent="0.15">
      <c r="A12" s="2"/>
      <c r="B12" s="102" t="s">
        <v>
7</v>
      </c>
      <c r="C12" s="91"/>
      <c r="D12" s="91"/>
      <c r="E12" s="91"/>
      <c r="F12" s="91"/>
      <c r="G12" s="103"/>
      <c r="H12" s="47"/>
      <c r="I12" s="47"/>
      <c r="J12" s="47"/>
      <c r="K12" s="47"/>
      <c r="L12" s="47"/>
      <c r="M12" s="47"/>
      <c r="N12" s="5"/>
      <c r="O12" s="41"/>
      <c r="P12" s="41"/>
      <c r="Q12" s="34"/>
      <c r="R12" s="41"/>
      <c r="S12" s="41"/>
      <c r="T12" s="41"/>
      <c r="U12" s="41"/>
      <c r="V12" s="8"/>
      <c r="W12" s="8"/>
      <c r="X12" s="8"/>
      <c r="Y12" s="8"/>
      <c r="Z12" s="36" t="s">
        <v>
35</v>
      </c>
      <c r="AA12" s="79">
        <v>
0.01</v>
      </c>
      <c r="AB12" s="79"/>
      <c r="AC12" s="79"/>
      <c r="AD12" s="36" t="s">
        <v>
34</v>
      </c>
      <c r="AE12" s="29" t="s">
        <v>
25</v>
      </c>
      <c r="AF12" s="36" t="s">
        <v>
35</v>
      </c>
      <c r="AG12" s="80">
        <v>
6</v>
      </c>
      <c r="AH12" s="80"/>
      <c r="AI12" s="38" t="s">
        <v>
58</v>
      </c>
      <c r="AJ12" s="36" t="s">
        <v>
34</v>
      </c>
      <c r="AK12" s="29" t="s">
        <v>
37</v>
      </c>
      <c r="AL12" s="36" t="s">
        <v>
35</v>
      </c>
      <c r="AM12" s="80">
        <v>
3</v>
      </c>
      <c r="AN12" s="80"/>
      <c r="AO12" s="38" t="s">
        <v>
56</v>
      </c>
      <c r="AP12" s="36" t="s">
        <v>
34</v>
      </c>
      <c r="AQ12" s="8" t="s">
        <v>
33</v>
      </c>
      <c r="AR12" s="82">
        <f>
ROUNDUP(O11*U11*AA12*AG12/AM12,0)</f>
        <v>
0</v>
      </c>
      <c r="AS12" s="82"/>
      <c r="AT12" s="82"/>
      <c r="AU12" s="34" t="s">
        <v>
13</v>
      </c>
      <c r="AV12" s="40" t="s">
        <v>
20</v>
      </c>
      <c r="AW12" s="104" t="s">
        <v>
70</v>
      </c>
      <c r="AX12" s="105"/>
      <c r="AY12" s="105"/>
      <c r="AZ12" s="105"/>
      <c r="BA12" s="105"/>
      <c r="BB12" s="106"/>
      <c r="BC12" s="72"/>
      <c r="BD12" s="72"/>
      <c r="BE12" s="107"/>
      <c r="BF12" s="108"/>
      <c r="BG12" s="101"/>
      <c r="BH12" s="2"/>
    </row>
    <row r="13" spans="1:60" ht="18" customHeight="1" x14ac:dyDescent="0.15">
      <c r="A13" s="2"/>
      <c r="B13" s="50" t="s">
        <v>
8</v>
      </c>
      <c r="C13" s="51"/>
      <c r="D13" s="51"/>
      <c r="E13" s="51"/>
      <c r="F13" s="51"/>
      <c r="G13" s="68"/>
      <c r="H13" s="47"/>
      <c r="I13" s="47"/>
      <c r="J13" s="47"/>
      <c r="K13" s="47"/>
      <c r="L13" s="47"/>
      <c r="M13" s="47"/>
      <c r="N13" s="5"/>
      <c r="O13" s="41"/>
      <c r="P13" s="41"/>
      <c r="Q13" s="34"/>
      <c r="R13" s="41"/>
      <c r="S13" s="41"/>
      <c r="T13" s="41"/>
      <c r="U13" s="41"/>
      <c r="V13" s="8"/>
      <c r="W13" s="8"/>
      <c r="X13" s="8"/>
      <c r="Y13" s="8"/>
      <c r="Z13" s="36" t="s">
        <v>
35</v>
      </c>
      <c r="AA13" s="79">
        <v>
5.8000000000000003E-2</v>
      </c>
      <c r="AB13" s="79"/>
      <c r="AC13" s="79"/>
      <c r="AD13" s="36" t="s">
        <v>
34</v>
      </c>
      <c r="AE13" s="29" t="s">
        <v>
25</v>
      </c>
      <c r="AF13" s="36" t="s">
        <v>
35</v>
      </c>
      <c r="AG13" s="80">
        <v>
6</v>
      </c>
      <c r="AH13" s="80"/>
      <c r="AI13" s="38" t="s">
        <v>
58</v>
      </c>
      <c r="AJ13" s="36" t="s">
        <v>
34</v>
      </c>
      <c r="AK13" s="29" t="s">
        <v>
37</v>
      </c>
      <c r="AL13" s="36" t="s">
        <v>
35</v>
      </c>
      <c r="AM13" s="80">
        <v>
17</v>
      </c>
      <c r="AN13" s="80"/>
      <c r="AO13" s="38" t="s">
        <v>
56</v>
      </c>
      <c r="AP13" s="36" t="s">
        <v>
34</v>
      </c>
      <c r="AQ13" s="8" t="s">
        <v>
33</v>
      </c>
      <c r="AR13" s="82">
        <f>
ROUNDUP(O11*U11*AA13*AG13/AM13,0)</f>
        <v>
0</v>
      </c>
      <c r="AS13" s="82"/>
      <c r="AT13" s="82"/>
      <c r="AU13" s="34" t="s">
        <v>
13</v>
      </c>
      <c r="AV13" s="40" t="s">
        <v>
21</v>
      </c>
      <c r="AW13" s="93">
        <f>
ROUNDDOWN(SUM(AR11:AT13)*1.4,0)</f>
        <v>
0</v>
      </c>
      <c r="AX13" s="94"/>
      <c r="AY13" s="94"/>
      <c r="AZ13" s="94"/>
      <c r="BA13" s="94"/>
      <c r="BB13" s="106"/>
      <c r="BC13" s="72"/>
      <c r="BD13" s="72"/>
      <c r="BE13" s="75"/>
      <c r="BF13" s="76"/>
      <c r="BG13" s="78"/>
      <c r="BH13" s="2"/>
    </row>
    <row r="14" spans="1:60" ht="18" customHeight="1" x14ac:dyDescent="0.15">
      <c r="A14" s="2"/>
      <c r="B14" s="48" t="s">
        <v>
9</v>
      </c>
      <c r="C14" s="49"/>
      <c r="D14" s="49"/>
      <c r="E14" s="49"/>
      <c r="F14" s="49"/>
      <c r="G14" s="67"/>
      <c r="H14" s="47" t="s">
        <v>
12</v>
      </c>
      <c r="I14" s="47"/>
      <c r="J14" s="47"/>
      <c r="K14" s="47"/>
      <c r="L14" s="47"/>
      <c r="M14" s="47"/>
      <c r="N14" s="5"/>
      <c r="O14" s="41"/>
      <c r="P14" s="41"/>
      <c r="Q14" s="34"/>
      <c r="R14" s="41"/>
      <c r="S14" s="41"/>
      <c r="T14" s="41"/>
      <c r="U14" s="41"/>
      <c r="V14" s="8"/>
      <c r="W14" s="8"/>
      <c r="X14" s="8"/>
      <c r="Y14" s="8"/>
      <c r="Z14" s="36" t="s">
        <v>
35</v>
      </c>
      <c r="AA14" s="79">
        <v>
1.2999999999999999E-2</v>
      </c>
      <c r="AB14" s="79"/>
      <c r="AC14" s="79"/>
      <c r="AD14" s="36" t="s">
        <v>
34</v>
      </c>
      <c r="AE14" s="29" t="s">
        <v>
25</v>
      </c>
      <c r="AF14" s="36" t="s">
        <v>
35</v>
      </c>
      <c r="AG14" s="80">
        <v>
6</v>
      </c>
      <c r="AH14" s="80"/>
      <c r="AI14" s="38" t="s">
        <v>
58</v>
      </c>
      <c r="AJ14" s="36" t="s">
        <v>
34</v>
      </c>
      <c r="AK14" s="29" t="s">
        <v>
37</v>
      </c>
      <c r="AL14" s="36" t="s">
        <v>
35</v>
      </c>
      <c r="AM14" s="80">
        <v>
4</v>
      </c>
      <c r="AN14" s="80"/>
      <c r="AO14" s="38" t="s">
        <v>
56</v>
      </c>
      <c r="AP14" s="36" t="s">
        <v>
34</v>
      </c>
      <c r="AQ14" s="8" t="s">
        <v>
33</v>
      </c>
      <c r="AR14" s="82">
        <f>
ROUNDUP(O11*U11*AA14*AG14/AM14,0)</f>
        <v>
0</v>
      </c>
      <c r="AS14" s="82"/>
      <c r="AT14" s="82"/>
      <c r="AU14" s="34" t="s">
        <v>
13</v>
      </c>
      <c r="AV14" s="40" t="s">
        <v>
22</v>
      </c>
      <c r="AW14" s="69" t="s">
        <v>
71</v>
      </c>
      <c r="AX14" s="70"/>
      <c r="AY14" s="70"/>
      <c r="AZ14" s="70"/>
      <c r="BA14" s="70"/>
      <c r="BB14" s="106" t="s">
        <v>
13</v>
      </c>
      <c r="BC14" s="72">
        <v>
2</v>
      </c>
      <c r="BD14" s="72"/>
      <c r="BE14" s="73">
        <f>
IF(BC14&gt;0,ROUNDUP(AW15/BC14,0),)</f>
        <v>
0</v>
      </c>
      <c r="BF14" s="74"/>
      <c r="BG14" s="77" t="s">
        <v>
13</v>
      </c>
      <c r="BH14" s="2"/>
    </row>
    <row r="15" spans="1:60" ht="18" customHeight="1" x14ac:dyDescent="0.15">
      <c r="A15" s="2"/>
      <c r="B15" s="50" t="s">
        <v>
10</v>
      </c>
      <c r="C15" s="51"/>
      <c r="D15" s="51"/>
      <c r="E15" s="51"/>
      <c r="F15" s="51"/>
      <c r="G15" s="68"/>
      <c r="H15" s="47"/>
      <c r="I15" s="47"/>
      <c r="J15" s="47"/>
      <c r="K15" s="47"/>
      <c r="L15" s="47"/>
      <c r="M15" s="47"/>
      <c r="N15" s="11"/>
      <c r="O15" s="12"/>
      <c r="P15" s="12"/>
      <c r="Q15" s="32"/>
      <c r="R15" s="12"/>
      <c r="S15" s="12"/>
      <c r="T15" s="12"/>
      <c r="U15" s="12"/>
      <c r="V15" s="13"/>
      <c r="W15" s="13"/>
      <c r="X15" s="13"/>
      <c r="Y15" s="13"/>
      <c r="Z15" s="14" t="s">
        <v>
35</v>
      </c>
      <c r="AA15" s="109">
        <v>
2E-3</v>
      </c>
      <c r="AB15" s="109"/>
      <c r="AC15" s="109"/>
      <c r="AD15" s="14" t="s">
        <v>
34</v>
      </c>
      <c r="AE15" s="13" t="s">
        <v>
25</v>
      </c>
      <c r="AF15" s="14" t="s">
        <v>
35</v>
      </c>
      <c r="AG15" s="110">
        <v>
6</v>
      </c>
      <c r="AH15" s="110"/>
      <c r="AI15" s="28" t="s">
        <v>
58</v>
      </c>
      <c r="AJ15" s="14" t="s">
        <v>
34</v>
      </c>
      <c r="AK15" s="13" t="s">
        <v>
37</v>
      </c>
      <c r="AL15" s="14" t="s">
        <v>
35</v>
      </c>
      <c r="AM15" s="110">
        <v>
1</v>
      </c>
      <c r="AN15" s="110"/>
      <c r="AO15" s="28" t="s">
        <v>
56</v>
      </c>
      <c r="AP15" s="14" t="s">
        <v>
34</v>
      </c>
      <c r="AQ15" s="13" t="s">
        <v>
33</v>
      </c>
      <c r="AR15" s="111">
        <f>
ROUNDUP(O11*U11*AA15*AG15/AM15,0)</f>
        <v>
0</v>
      </c>
      <c r="AS15" s="111"/>
      <c r="AT15" s="111"/>
      <c r="AU15" s="32" t="s">
        <v>
13</v>
      </c>
      <c r="AV15" s="15" t="s">
        <v>
23</v>
      </c>
      <c r="AW15" s="93">
        <f>
ROUNDDOWN(SUM(AR14:AT15)*1.4,0)</f>
        <v>
0</v>
      </c>
      <c r="AX15" s="94"/>
      <c r="AY15" s="94"/>
      <c r="AZ15" s="94"/>
      <c r="BA15" s="94"/>
      <c r="BB15" s="106"/>
      <c r="BC15" s="72"/>
      <c r="BD15" s="72"/>
      <c r="BE15" s="75"/>
      <c r="BF15" s="76"/>
      <c r="BG15" s="78"/>
      <c r="BH15" s="2"/>
    </row>
    <row r="16" spans="1:60" ht="15.95" customHeight="1" x14ac:dyDescent="0.15">
      <c r="A16" s="2"/>
      <c r="B16" s="34"/>
      <c r="C16" s="34"/>
      <c r="D16" s="34"/>
      <c r="E16" s="34"/>
      <c r="F16" s="34"/>
      <c r="G16" s="34"/>
      <c r="H16" s="16"/>
      <c r="I16" s="16"/>
      <c r="J16" s="16"/>
      <c r="K16" s="16"/>
      <c r="L16" s="16"/>
      <c r="M16" s="16"/>
      <c r="N16" s="41"/>
      <c r="O16" s="41"/>
      <c r="P16" s="41"/>
      <c r="Q16" s="34"/>
      <c r="R16" s="41"/>
      <c r="S16" s="41"/>
      <c r="T16" s="41"/>
      <c r="U16" s="41"/>
      <c r="V16" s="8"/>
      <c r="W16" s="8"/>
      <c r="X16" s="8"/>
      <c r="Y16" s="8"/>
      <c r="Z16" s="36"/>
      <c r="AA16" s="17"/>
      <c r="AB16" s="17"/>
      <c r="AC16" s="17"/>
      <c r="AD16" s="36"/>
      <c r="AE16" s="8"/>
      <c r="AF16" s="36"/>
      <c r="AG16" s="26"/>
      <c r="AH16" s="26"/>
      <c r="AI16" s="26"/>
      <c r="AJ16" s="36"/>
      <c r="AK16" s="8"/>
      <c r="AL16" s="36"/>
      <c r="AM16" s="17"/>
      <c r="AN16" s="17"/>
      <c r="AO16" s="17"/>
      <c r="AP16" s="36"/>
      <c r="AQ16" s="8"/>
      <c r="AR16" s="8"/>
      <c r="AS16" s="8"/>
      <c r="AT16" s="8"/>
      <c r="AU16" s="34"/>
      <c r="AV16" s="41"/>
      <c r="AW16" s="43"/>
      <c r="AX16" s="43"/>
      <c r="AY16" s="43"/>
      <c r="AZ16" s="43"/>
      <c r="BA16" s="43"/>
      <c r="BB16" s="18"/>
      <c r="BC16" s="43"/>
      <c r="BD16" s="43"/>
      <c r="BE16" s="43"/>
      <c r="BF16" s="43"/>
      <c r="BG16" s="43"/>
      <c r="BH16" s="2"/>
    </row>
    <row r="17" spans="1:60" ht="15" customHeight="1" x14ac:dyDescent="0.15">
      <c r="A17" s="2"/>
      <c r="B17" s="4" t="s">
        <v>
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95" customHeight="1" x14ac:dyDescent="0.15">
      <c r="A18" s="2"/>
      <c r="B18" s="115" t="s">
        <v>
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115" t="s">
        <v>
40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118" t="s">
        <v>
74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2"/>
    </row>
    <row r="19" spans="1:60" ht="18" customHeight="1" x14ac:dyDescent="0.15">
      <c r="A19" s="2"/>
      <c r="B19" s="112" t="s">
        <v>
67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 t="s">
        <v>
42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9"/>
      <c r="AA19" s="119">
        <v>
0.35</v>
      </c>
      <c r="AB19" s="119"/>
      <c r="AC19" s="119"/>
      <c r="AD19" s="119"/>
      <c r="AE19" s="119"/>
      <c r="AF19" s="119"/>
      <c r="AG19" s="44"/>
      <c r="AH19" s="45" t="s">
        <v>
25</v>
      </c>
      <c r="AI19" s="46"/>
      <c r="AJ19" s="119">
        <v>
0.55000000000000004</v>
      </c>
      <c r="AK19" s="119"/>
      <c r="AL19" s="119"/>
      <c r="AM19" s="119"/>
      <c r="AN19" s="119"/>
      <c r="AO19" s="119"/>
      <c r="AP19" s="20"/>
      <c r="AQ19" s="30" t="s">
        <v>
25</v>
      </c>
      <c r="AR19" s="21"/>
      <c r="AS19" s="113">
        <f>
BE7</f>
        <v>
0</v>
      </c>
      <c r="AT19" s="113"/>
      <c r="AU19" s="113"/>
      <c r="AV19" s="113"/>
      <c r="AW19" s="21"/>
      <c r="AX19" s="30" t="s">
        <v>
13</v>
      </c>
      <c r="AY19" s="30"/>
      <c r="AZ19" s="30" t="s">
        <v>
33</v>
      </c>
      <c r="BA19" s="20"/>
      <c r="BB19" s="114">
        <f>
ROUND(AA19*AJ19*AS19,2)</f>
        <v>
0</v>
      </c>
      <c r="BC19" s="114"/>
      <c r="BD19" s="114"/>
      <c r="BE19" s="114"/>
      <c r="BF19" s="20"/>
      <c r="BG19" s="31" t="s">
        <v>
39</v>
      </c>
      <c r="BH19" s="2"/>
    </row>
    <row r="20" spans="1:60" ht="18" customHeight="1" x14ac:dyDescent="0.15">
      <c r="A20" s="2"/>
      <c r="B20" s="112" t="s">
        <v>
48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 t="s">
        <v>
43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9"/>
      <c r="AA20" s="113">
        <v>
0.53</v>
      </c>
      <c r="AB20" s="113"/>
      <c r="AC20" s="113"/>
      <c r="AD20" s="113"/>
      <c r="AE20" s="113"/>
      <c r="AF20" s="113"/>
      <c r="AG20" s="20"/>
      <c r="AH20" s="30" t="s">
        <v>
25</v>
      </c>
      <c r="AI20" s="21"/>
      <c r="AJ20" s="113">
        <v>
0.36599999999999999</v>
      </c>
      <c r="AK20" s="113"/>
      <c r="AL20" s="113"/>
      <c r="AM20" s="113"/>
      <c r="AN20" s="113"/>
      <c r="AO20" s="113"/>
      <c r="AP20" s="20"/>
      <c r="AQ20" s="30" t="s">
        <v>
25</v>
      </c>
      <c r="AR20" s="21"/>
      <c r="AS20" s="113">
        <f>
BE9</f>
        <v>
0</v>
      </c>
      <c r="AT20" s="113"/>
      <c r="AU20" s="113"/>
      <c r="AV20" s="113"/>
      <c r="AW20" s="21"/>
      <c r="AX20" s="30" t="s">
        <v>
13</v>
      </c>
      <c r="AY20" s="30"/>
      <c r="AZ20" s="30" t="s">
        <v>
33</v>
      </c>
      <c r="BA20" s="20"/>
      <c r="BB20" s="114">
        <f t="shared" ref="BB20:BB22" si="0">
ROUND(AA20*AJ20*AS20,2)</f>
        <v>
0</v>
      </c>
      <c r="BC20" s="114"/>
      <c r="BD20" s="114"/>
      <c r="BE20" s="114"/>
      <c r="BF20" s="20"/>
      <c r="BG20" s="31" t="s">
        <v>
39</v>
      </c>
      <c r="BH20" s="2"/>
    </row>
    <row r="21" spans="1:60" ht="18" customHeight="1" x14ac:dyDescent="0.15">
      <c r="A21" s="2"/>
      <c r="B21" s="112" t="s">
        <v>
49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 t="s">
        <v>
44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9"/>
      <c r="AA21" s="113">
        <v>
0.53</v>
      </c>
      <c r="AB21" s="113"/>
      <c r="AC21" s="113"/>
      <c r="AD21" s="113"/>
      <c r="AE21" s="113"/>
      <c r="AF21" s="113"/>
      <c r="AG21" s="20"/>
      <c r="AH21" s="30" t="s">
        <v>
25</v>
      </c>
      <c r="AI21" s="21"/>
      <c r="AJ21" s="113">
        <v>
0.36599999999999999</v>
      </c>
      <c r="AK21" s="113"/>
      <c r="AL21" s="113"/>
      <c r="AM21" s="113"/>
      <c r="AN21" s="113"/>
      <c r="AO21" s="113"/>
      <c r="AP21" s="20"/>
      <c r="AQ21" s="30" t="s">
        <v>
25</v>
      </c>
      <c r="AR21" s="21"/>
      <c r="AS21" s="113">
        <f>
BE11</f>
        <v>
0</v>
      </c>
      <c r="AT21" s="113"/>
      <c r="AU21" s="113"/>
      <c r="AV21" s="113"/>
      <c r="AW21" s="21"/>
      <c r="AX21" s="30" t="s">
        <v>
13</v>
      </c>
      <c r="AY21" s="30"/>
      <c r="AZ21" s="30" t="s">
        <v>
33</v>
      </c>
      <c r="BA21" s="20"/>
      <c r="BB21" s="114">
        <f t="shared" si="0"/>
        <v>
0</v>
      </c>
      <c r="BC21" s="114"/>
      <c r="BD21" s="114"/>
      <c r="BE21" s="114"/>
      <c r="BF21" s="20"/>
      <c r="BG21" s="31" t="s">
        <v>
39</v>
      </c>
      <c r="BH21" s="2"/>
    </row>
    <row r="22" spans="1:60" ht="18" customHeight="1" x14ac:dyDescent="0.15">
      <c r="A22" s="2"/>
      <c r="B22" s="112" t="s">
        <v>
50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 t="s">
        <v>
45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9"/>
      <c r="AA22" s="113">
        <v>
0.4</v>
      </c>
      <c r="AB22" s="113"/>
      <c r="AC22" s="113"/>
      <c r="AD22" s="113"/>
      <c r="AE22" s="113"/>
      <c r="AF22" s="113"/>
      <c r="AG22" s="20"/>
      <c r="AH22" s="30" t="s">
        <v>
25</v>
      </c>
      <c r="AI22" s="21"/>
      <c r="AJ22" s="113">
        <v>
0.4</v>
      </c>
      <c r="AK22" s="113"/>
      <c r="AL22" s="113"/>
      <c r="AM22" s="113"/>
      <c r="AN22" s="113"/>
      <c r="AO22" s="113"/>
      <c r="AP22" s="20"/>
      <c r="AQ22" s="30" t="s">
        <v>
25</v>
      </c>
      <c r="AR22" s="21"/>
      <c r="AS22" s="113">
        <f>
BE14</f>
        <v>
0</v>
      </c>
      <c r="AT22" s="113"/>
      <c r="AU22" s="113"/>
      <c r="AV22" s="113"/>
      <c r="AW22" s="21"/>
      <c r="AX22" s="30" t="s">
        <v>
13</v>
      </c>
      <c r="AY22" s="30"/>
      <c r="AZ22" s="30" t="s">
        <v>
33</v>
      </c>
      <c r="BA22" s="20"/>
      <c r="BB22" s="114">
        <f t="shared" si="0"/>
        <v>
0</v>
      </c>
      <c r="BC22" s="114"/>
      <c r="BD22" s="114"/>
      <c r="BE22" s="114"/>
      <c r="BF22" s="20"/>
      <c r="BG22" s="31" t="s">
        <v>
39</v>
      </c>
      <c r="BH22" s="2"/>
    </row>
    <row r="23" spans="1:60" ht="15.95" customHeight="1" x14ac:dyDescent="0.15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8"/>
      <c r="AA23" s="34"/>
      <c r="AB23" s="34"/>
      <c r="AC23" s="34"/>
      <c r="AD23" s="34"/>
      <c r="AE23" s="34"/>
      <c r="AF23" s="34"/>
      <c r="AG23" s="8"/>
      <c r="AH23" s="34"/>
      <c r="AI23" s="41"/>
      <c r="AJ23" s="34"/>
      <c r="AK23" s="34"/>
      <c r="AL23" s="34"/>
      <c r="AM23" s="34"/>
      <c r="AN23" s="34"/>
      <c r="AO23" s="34"/>
      <c r="AP23" s="8"/>
      <c r="AQ23" s="34"/>
      <c r="AR23" s="41"/>
      <c r="AS23" s="41"/>
      <c r="AT23" s="34"/>
      <c r="AU23" s="34"/>
      <c r="AV23" s="34"/>
      <c r="AW23" s="34"/>
      <c r="AX23" s="34"/>
      <c r="AY23" s="34"/>
      <c r="AZ23" s="34"/>
      <c r="BA23" s="8"/>
      <c r="BB23" s="34"/>
      <c r="BC23" s="34"/>
      <c r="BD23" s="34"/>
      <c r="BE23" s="34"/>
      <c r="BF23" s="8"/>
      <c r="BG23" s="34"/>
      <c r="BH23" s="2"/>
    </row>
    <row r="24" spans="1:60" ht="15" customHeight="1" x14ac:dyDescent="0.15">
      <c r="A24" s="2"/>
      <c r="B24" s="4" t="s">
        <v>
52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4" t="s">
        <v>
53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 x14ac:dyDescent="0.15">
      <c r="A25" s="2"/>
      <c r="B25" s="126" t="s">
        <v>
41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21"/>
      <c r="O25" s="114">
        <f>
SUM(BB19:BE22)</f>
        <v>
0</v>
      </c>
      <c r="P25" s="114"/>
      <c r="Q25" s="114"/>
      <c r="R25" s="114"/>
      <c r="S25" s="21"/>
      <c r="T25" s="21" t="s">
        <v>
39</v>
      </c>
      <c r="U25" s="31"/>
      <c r="V25" s="2"/>
      <c r="W25" s="2"/>
      <c r="X25" s="112" t="s">
        <v>
60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23"/>
      <c r="AK25" s="125"/>
      <c r="AL25" s="125"/>
      <c r="AM25" s="125"/>
      <c r="AN25" s="125"/>
      <c r="AO25" s="24"/>
      <c r="AP25" s="21" t="s">
        <v>
39</v>
      </c>
      <c r="AQ25" s="31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 x14ac:dyDescent="0.15">
      <c r="A26" s="2"/>
      <c r="B26" s="126" t="s">
        <v>
73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21"/>
      <c r="O26" s="129"/>
      <c r="P26" s="129"/>
      <c r="Q26" s="129"/>
      <c r="R26" s="129"/>
      <c r="S26" s="21"/>
      <c r="T26" s="21" t="s">
        <v>
39</v>
      </c>
      <c r="U26" s="31"/>
      <c r="V26" s="2"/>
      <c r="W26" s="2"/>
      <c r="X26" s="126" t="s">
        <v>
73</v>
      </c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  <c r="AJ26" s="23"/>
      <c r="AK26" s="125"/>
      <c r="AL26" s="125"/>
      <c r="AM26" s="125"/>
      <c r="AN26" s="125"/>
      <c r="AO26" s="24"/>
      <c r="AP26" s="21" t="s">
        <v>
39</v>
      </c>
      <c r="AQ26" s="31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 x14ac:dyDescent="0.15">
      <c r="A27" s="2"/>
      <c r="B27" s="121" t="s">
        <v>
46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21"/>
      <c r="O27" s="124"/>
      <c r="P27" s="124"/>
      <c r="Q27" s="124"/>
      <c r="R27" s="124"/>
      <c r="S27" s="21"/>
      <c r="T27" s="21" t="s">
        <v>
39</v>
      </c>
      <c r="U27" s="31"/>
      <c r="V27" s="2"/>
      <c r="W27" s="2"/>
      <c r="X27" s="47" t="s">
        <v>
46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23"/>
      <c r="AK27" s="125">
        <f>
SUM(AK25:AN26)</f>
        <v>
0</v>
      </c>
      <c r="AL27" s="125"/>
      <c r="AM27" s="125"/>
      <c r="AN27" s="125"/>
      <c r="AO27" s="24"/>
      <c r="AP27" s="21" t="s">
        <v>
39</v>
      </c>
      <c r="AQ27" s="31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15">
      <c r="A29" s="2"/>
      <c r="B29" s="120" t="s">
        <v>
47</v>
      </c>
      <c r="C29" s="120"/>
      <c r="D29" s="120"/>
      <c r="E29" s="120"/>
      <c r="F29" s="120"/>
      <c r="G29" s="120"/>
      <c r="H29" s="120"/>
      <c r="I29" s="6"/>
      <c r="J29" s="6" t="s">
        <v>
62</v>
      </c>
      <c r="K29" s="6"/>
      <c r="L29" s="6"/>
      <c r="M29" s="6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15">
      <c r="A30" s="2"/>
      <c r="B30" s="6"/>
      <c r="C30" s="6"/>
      <c r="D30" s="6"/>
      <c r="E30" s="6"/>
      <c r="F30" s="6"/>
      <c r="G30" s="6"/>
      <c r="H30" s="6"/>
      <c r="I30" s="6"/>
      <c r="J30" s="6" t="s">
        <v>
61</v>
      </c>
      <c r="K30" s="6"/>
      <c r="L30" s="6"/>
      <c r="M30" s="6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15">
      <c r="A31" s="2"/>
      <c r="B31" s="6"/>
      <c r="C31" s="6"/>
      <c r="D31" s="6"/>
      <c r="E31" s="6"/>
      <c r="F31" s="6"/>
      <c r="G31" s="6"/>
      <c r="H31" s="6"/>
      <c r="I31" s="6"/>
      <c r="J31" s="6" t="s">
        <v>
63</v>
      </c>
      <c r="K31" s="6"/>
      <c r="L31" s="6"/>
      <c r="M31" s="6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6"/>
      <c r="C32" s="6"/>
      <c r="D32" s="6"/>
      <c r="E32" s="6"/>
      <c r="F32" s="6"/>
      <c r="G32" s="6"/>
      <c r="H32" s="6"/>
      <c r="I32" s="6"/>
      <c r="J32" s="6" t="s">
        <v>
64</v>
      </c>
      <c r="K32" s="6"/>
      <c r="L32" s="6"/>
      <c r="M32" s="6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2"/>
      <c r="C33" s="2"/>
      <c r="D33" s="2"/>
      <c r="E33" s="2"/>
      <c r="F33" s="2"/>
      <c r="G33" s="2"/>
      <c r="H33" s="2"/>
      <c r="I33" s="2"/>
      <c r="J33" s="6" t="s">
        <v>
65</v>
      </c>
      <c r="K33" s="2"/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</sheetData>
  <mergeCells count="144">
    <mergeCell ref="B29:H29"/>
    <mergeCell ref="B27:M27"/>
    <mergeCell ref="O27:R27"/>
    <mergeCell ref="X27:AI27"/>
    <mergeCell ref="AK27:AN27"/>
    <mergeCell ref="B25:M25"/>
    <mergeCell ref="O25:R25"/>
    <mergeCell ref="X25:AI25"/>
    <mergeCell ref="AK25:AN25"/>
    <mergeCell ref="B26:M26"/>
    <mergeCell ref="O26:R26"/>
    <mergeCell ref="X26:AI26"/>
    <mergeCell ref="AK26:AN26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0:M20"/>
    <mergeCell ref="N20:Y20"/>
    <mergeCell ref="AA20:AF20"/>
    <mergeCell ref="AJ20:AO20"/>
    <mergeCell ref="AS20:AV20"/>
    <mergeCell ref="BB20:BE20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G14:BG15"/>
    <mergeCell ref="B15:G15"/>
    <mergeCell ref="AA15:AC15"/>
    <mergeCell ref="AG15:AH15"/>
    <mergeCell ref="AM15:AN15"/>
    <mergeCell ref="AR15:AT15"/>
    <mergeCell ref="B14:G14"/>
    <mergeCell ref="H14:M15"/>
    <mergeCell ref="AA14:AC14"/>
    <mergeCell ref="AG14:AH14"/>
    <mergeCell ref="AM14:AN14"/>
    <mergeCell ref="AR14:AT14"/>
    <mergeCell ref="AW15:BA15"/>
    <mergeCell ref="BB11:BB13"/>
    <mergeCell ref="BC11:BD13"/>
    <mergeCell ref="BE11:BF13"/>
    <mergeCell ref="AM13:AN13"/>
    <mergeCell ref="AR13:AT13"/>
    <mergeCell ref="AW13:BA13"/>
    <mergeCell ref="AW14:BA14"/>
    <mergeCell ref="BB14:BB15"/>
    <mergeCell ref="BC14:BD15"/>
    <mergeCell ref="BE14:BF15"/>
    <mergeCell ref="AA12:AC12"/>
    <mergeCell ref="AG12:AH12"/>
    <mergeCell ref="AM12:AN12"/>
    <mergeCell ref="AR12:AT12"/>
    <mergeCell ref="AW12:BA12"/>
    <mergeCell ref="B13:G13"/>
    <mergeCell ref="AA13:AC13"/>
    <mergeCell ref="AG13:AH13"/>
    <mergeCell ref="AM11:AN11"/>
    <mergeCell ref="AR11:AT11"/>
    <mergeCell ref="AW11:BA11"/>
    <mergeCell ref="BC9:BD10"/>
    <mergeCell ref="BE9:BF10"/>
    <mergeCell ref="BG9:BG10"/>
    <mergeCell ref="AW10:BA10"/>
    <mergeCell ref="B11:G11"/>
    <mergeCell ref="H11:M13"/>
    <mergeCell ref="O11:P11"/>
    <mergeCell ref="U11:V11"/>
    <mergeCell ref="AA11:AC11"/>
    <mergeCell ref="AG11:AH11"/>
    <mergeCell ref="AQ9:AQ10"/>
    <mergeCell ref="AR9:AT10"/>
    <mergeCell ref="AU9:AU10"/>
    <mergeCell ref="AV9:AV10"/>
    <mergeCell ref="AW9:BA9"/>
    <mergeCell ref="BB9:BB10"/>
    <mergeCell ref="AJ9:AJ10"/>
    <mergeCell ref="AK9:AK10"/>
    <mergeCell ref="AL9:AL10"/>
    <mergeCell ref="AM9:AN10"/>
    <mergeCell ref="AO9:AO10"/>
    <mergeCell ref="AP9:AP10"/>
    <mergeCell ref="BG11:BG13"/>
    <mergeCell ref="B12:G12"/>
    <mergeCell ref="B9:G10"/>
    <mergeCell ref="H9:M10"/>
    <mergeCell ref="Z9:Z10"/>
    <mergeCell ref="AA9:AC10"/>
    <mergeCell ref="AD9:AD10"/>
    <mergeCell ref="AE9:AE10"/>
    <mergeCell ref="AF9:AF10"/>
    <mergeCell ref="AG9:AH10"/>
    <mergeCell ref="AI9:AI10"/>
    <mergeCell ref="AW7:BA7"/>
    <mergeCell ref="BB7:BB8"/>
    <mergeCell ref="BC7:BD8"/>
    <mergeCell ref="BE7:BF8"/>
    <mergeCell ref="BG7:BG8"/>
    <mergeCell ref="B8:G8"/>
    <mergeCell ref="AA8:AC8"/>
    <mergeCell ref="AG8:AH8"/>
    <mergeCell ref="AM8:AN8"/>
    <mergeCell ref="AR8:AT8"/>
    <mergeCell ref="B7:G7"/>
    <mergeCell ref="H7:M8"/>
    <mergeCell ref="AA7:AC7"/>
    <mergeCell ref="AG7:AH7"/>
    <mergeCell ref="AM7:AN7"/>
    <mergeCell ref="AR7:AT7"/>
    <mergeCell ref="AW8:BA8"/>
    <mergeCell ref="BC5:BD6"/>
    <mergeCell ref="BE5:BG6"/>
    <mergeCell ref="T6:X6"/>
    <mergeCell ref="Z6:AD6"/>
    <mergeCell ref="AL6:AP6"/>
    <mergeCell ref="AE5:AE6"/>
    <mergeCell ref="AF5:AJ6"/>
    <mergeCell ref="AK5:AK6"/>
    <mergeCell ref="AL5:AP5"/>
    <mergeCell ref="AQ5:AQ6"/>
    <mergeCell ref="AR5:AV6"/>
    <mergeCell ref="B5:G6"/>
    <mergeCell ref="H5:M6"/>
    <mergeCell ref="N5:R6"/>
    <mergeCell ref="S5:S6"/>
    <mergeCell ref="T5:X5"/>
    <mergeCell ref="Y5:Y6"/>
    <mergeCell ref="Z5:AD5"/>
    <mergeCell ref="AW5:BB6"/>
    <mergeCell ref="A1:AJ2"/>
  </mergeCells>
  <phoneticPr fontId="1"/>
  <conditionalFormatting sqref="BC7:BD8">
    <cfRule type="containsBlanks" dxfId="4" priority="8">
      <formula>
LEN(TRIM(BC7))=0</formula>
    </cfRule>
  </conditionalFormatting>
  <conditionalFormatting sqref="O11:P11">
    <cfRule type="containsBlanks" dxfId="3" priority="7">
      <formula>
LEN(TRIM(O11))=0</formula>
    </cfRule>
  </conditionalFormatting>
  <conditionalFormatting sqref="BC9:BD15">
    <cfRule type="containsBlanks" dxfId="2" priority="4">
      <formula>
LEN(TRIM(BC9))=0</formula>
    </cfRule>
  </conditionalFormatting>
  <conditionalFormatting sqref="AK25:AN26">
    <cfRule type="containsBlanks" dxfId="1" priority="2">
      <formula>
LEN(TRIM(AK25))=0</formula>
    </cfRule>
  </conditionalFormatting>
  <conditionalFormatting sqref="O26:R26">
    <cfRule type="containsBlanks" dxfId="0" priority="1">
      <formula>
LEN(TRIM(O26))=0</formula>
    </cfRule>
  </conditionalFormatting>
  <pageMargins left="0.28999999999999998" right="0.2" top="0.87" bottom="0.23" header="0.31496062992125984" footer="0.22"/>
</worksheet>
</file>

<file path=xl/sharedStrings.xml><?xml version="1.0" encoding="utf-8"?>
<sst xmlns="http://schemas.openxmlformats.org/spreadsheetml/2006/main" count="210" uniqueCount="75">
  <si>
    <t>１　保管設備数</t>
    <rPh sb="2" eb="4">
      <t>ホカン</t>
    </rPh>
    <rPh sb="4" eb="6">
      <t>セツビ</t>
    </rPh>
    <rPh sb="6" eb="7">
      <t>スウ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</si>
  <si>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</si>
  <si>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</si>
  <si>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燃やすごみ</t>
    <rPh sb="0" eb="1">
      <t>モ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</si>
  <si>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</si>
  <si>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</si>
  <si>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</si>
  <si>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</si>
  <si>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</si>
  <si>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</si>
  <si>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</si>
  <si>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</si>
  <si>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</si>
  <si>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</si>
  <si>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</si>
  <si>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</si>
  <si>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</si>
  <si>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</si>
  <si>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</si>
  <si>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</si>
  <si>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</si>
  <si>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</si>
  <si>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</si>
  <si>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</si>
  <si>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</si>
  <si>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</si>
  <si>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</si>
  <si>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</si>
  <si>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</si>
  <si>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</si>
  <si>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</si>
  <si>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</si>
  <si>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</si>
  <si>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</si>
  <si>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］</t>
  </si>
  <si>
    <t>［</t>
    <phoneticPr fontId="1"/>
  </si>
  <si>
    <t>］</t>
    <phoneticPr fontId="1"/>
  </si>
  <si>
    <t>÷</t>
    <phoneticPr fontId="1"/>
  </si>
  <si>
    <t>２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</si>
  <si>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㎡</t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</si>
  <si>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</si>
  <si>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</si>
  <si>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燃やすごみ・プラマーク</t>
    <rPh sb="1" eb="2">
      <t>モ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</si>
  <si>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</si>
  <si>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</si>
  <si>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</si>
  <si>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</si>
  <si>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</si>
  <si>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</si>
  <si>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</si>
  <si>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</si>
  <si>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8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</si>
  <si>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3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</si>
  <si>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４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</si>
  <si>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</si>
  <si>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r>
      <t>必要個数
(</t>
    </r>
    <r>
      <rPr>
        <sz val="8"/>
        <color theme="1"/>
        <rFont val="HG丸ｺﾞｼｯｸM-PRO"/>
        <family val="3"/>
        <charset val="128"/>
      </rPr>
      <t>(A)×1.4)</t>
    </r>
    <rPh sb="0" eb="2">
      <t>ヒツヨウ</t>
    </rPh>
    <rPh sb="2" eb="4">
      <t>コスウ</t>
    </rPh>
    <phoneticPr fontId="1"/>
  </si>
  <si>
    <t>㎏</t>
    <phoneticPr fontId="1"/>
  </si>
  <si>
    <t>人</t>
    <rPh sb="0" eb="1">
      <t>ヒト</t>
    </rPh>
    <phoneticPr fontId="1"/>
  </si>
  <si>
    <t>日</t>
    <rPh sb="0" eb="1">
      <t>ヒ</t>
    </rPh>
    <phoneticPr fontId="1"/>
  </si>
  <si>
    <t>④＋⑤+⑥</t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</si>
  <si>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</si>
  <si>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</si>
  <si>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</si>
  <si>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</si>
  <si>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</si>
  <si>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</si>
  <si>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60ℓ角容器</t>
    <rPh sb="3" eb="4">
      <t>カク</t>
    </rPh>
    <rPh sb="4" eb="6">
      <t>ヨウキ</t>
    </rPh>
    <phoneticPr fontId="1"/>
  </si>
  <si>
    <t>　60ℓ角容器</t>
    <phoneticPr fontId="1"/>
  </si>
  <si>
    <t xml:space="preserve"> ③×1.4</t>
    <phoneticPr fontId="1"/>
  </si>
  <si>
    <t>①＋②×1.4</t>
    <phoneticPr fontId="1"/>
  </si>
  <si>
    <t xml:space="preserve"> ×1.4</t>
    <phoneticPr fontId="1"/>
  </si>
  <si>
    <t>⑦＋⑧×1.4</t>
    <phoneticPr fontId="1"/>
  </si>
  <si>
    <t>廃棄物保管場所の面積算出表（集合住宅）容器等のみを使用する場合（６０ℓ角容器）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4" eb="16">
      <t>シュウゴウ</t>
    </rPh>
    <rPh sb="16" eb="18">
      <t>ジュウタク</t>
    </rPh>
    <rPh sb="19" eb="21">
      <t>ヨウキ</t>
    </rPh>
    <rPh sb="21" eb="22">
      <t>トウ</t>
    </rPh>
    <rPh sb="25" eb="27">
      <t>シヨウ</t>
    </rPh>
    <rPh sb="29" eb="31">
      <t>バアイ</t>
    </rPh>
    <rPh sb="35" eb="36">
      <t>カク</t>
    </rPh>
    <rPh sb="36" eb="38">
      <t>ヨウキ</t>
    </rPh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</si>
  <si>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</si>
  <si>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   保管設備の横幅　　　×　　保管設備の奥行き　　×　１段あたりの個数　        ＝　保管設備の設置面積</t>
    <rPh sb="4" eb="6">
      <t>ホカン</t>
    </rPh>
    <rPh sb="6" eb="8">
      <t>セツビ</t>
    </rPh>
    <rPh sb="9" eb="11">
      <t>ヨコハバ</t>
    </rPh>
    <rPh sb="17" eb="19">
      <t>ホカン</t>
    </rPh>
    <rPh sb="19" eb="21">
      <t>セツビ</t>
    </rPh>
    <rPh sb="22" eb="24">
      <t>オクユ</t>
    </rPh>
    <rPh sb="29" eb="31">
      <t>イチダン</t>
    </rPh>
    <rPh sb="35" eb="37">
      <t>コスウ</t>
    </rPh>
    <rPh sb="48" eb="50">
      <t>ホカン</t>
    </rPh>
    <rPh sb="50" eb="52">
      <t>セツビ</t>
    </rPh>
    <rPh sb="53" eb="55">
      <t>セッチ</t>
    </rPh>
    <rPh sb="55" eb="57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</si>
</sst>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2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2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right" vertical="center" shrinkToFit="1"/>
      <protection locked="0"/>
    </xf>
    <xf numFmtId="0" fontId="0" fillId="2" borderId="3" xfId="0" applyFill="1" applyBorder="1" applyAlignment="1" applyProtection="1">
      <alignment horizontal="right" vertical="center" shrinkToFit="1"/>
      <protection locked="0"/>
    </xf>
    <xf numFmtId="0" fontId="0" fillId="2" borderId="5" xfId="0" applyFill="1" applyBorder="1" applyAlignment="1" applyProtection="1">
      <alignment horizontal="right" vertical="center" shrinkToFit="1"/>
      <protection locked="0"/>
    </xf>
    <xf numFmtId="0" fontId="0" fillId="2" borderId="6" xfId="0" applyFill="1" applyBorder="1" applyAlignment="1" applyProtection="1">
      <alignment horizontal="right" vertical="center" shrinkToFit="1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9" fillId="2" borderId="0" xfId="0" applyNumberFormat="1" applyFont="1" applyFill="1" applyBorder="1" applyAlignment="1" applyProtection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right" vertical="center"/>
    </xf>
    <xf numFmtId="0" fontId="4" fillId="2" borderId="9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 applyProtection="1">
      <alignment horizontal="right" vertical="center" shrinkToFit="1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177" fontId="5" fillId="2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left" vertical="center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3" workbookViewId="0">
      <selection activeCell="BR12" sqref="BR12"/>
    </sheetView>
  </sheetViews>
  <sheetFormatPr defaultRowHeight="13.5" x14ac:dyDescent="0.15"/>
  <cols>
    <col min="1" max="16" width="1.6328125" customWidth="1"/>
    <col min="17" max="17" width="1.6328125" style="1" customWidth="1"/>
    <col min="18" max="67" width="1.6328125" customWidth="1"/>
    <col min="68" max="69" width="2.6328125" customWidth="1"/>
  </cols>
  <sheetData>
    <row r="1" spans="1:60" x14ac:dyDescent="0.15">
      <c r="A1" s="58" t="s">
        <v>
72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5" customHeight="1" x14ac:dyDescent="0.15">
      <c r="A4" s="2"/>
      <c r="B4" s="4" t="s">
        <v>
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5.95" customHeight="1" x14ac:dyDescent="0.15">
      <c r="A5" s="2"/>
      <c r="B5" s="47" t="s">
        <v>
1</v>
      </c>
      <c r="C5" s="47"/>
      <c r="D5" s="47"/>
      <c r="E5" s="47"/>
      <c r="F5" s="47"/>
      <c r="G5" s="47"/>
      <c r="H5" s="47" t="s">
        <v>
2</v>
      </c>
      <c r="I5" s="47"/>
      <c r="J5" s="47"/>
      <c r="K5" s="47"/>
      <c r="L5" s="47"/>
      <c r="M5" s="47"/>
      <c r="N5" s="48" t="s">
        <v>
24</v>
      </c>
      <c r="O5" s="49"/>
      <c r="P5" s="49"/>
      <c r="Q5" s="49"/>
      <c r="R5" s="49"/>
      <c r="S5" s="49" t="s">
        <v>
25</v>
      </c>
      <c r="T5" s="49" t="s">
        <v>
26</v>
      </c>
      <c r="U5" s="49"/>
      <c r="V5" s="49"/>
      <c r="W5" s="49"/>
      <c r="X5" s="49"/>
      <c r="Y5" s="49" t="s">
        <v>
25</v>
      </c>
      <c r="Z5" s="49" t="s">
        <v>
28</v>
      </c>
      <c r="AA5" s="49"/>
      <c r="AB5" s="49"/>
      <c r="AC5" s="49"/>
      <c r="AD5" s="49"/>
      <c r="AE5" s="49" t="s">
        <v>
25</v>
      </c>
      <c r="AF5" s="49" t="s">
        <v>
30</v>
      </c>
      <c r="AG5" s="49"/>
      <c r="AH5" s="49"/>
      <c r="AI5" s="49"/>
      <c r="AJ5" s="49"/>
      <c r="AK5" s="49" t="s">
        <v>
37</v>
      </c>
      <c r="AL5" s="49" t="s">
        <v>
31</v>
      </c>
      <c r="AM5" s="49"/>
      <c r="AN5" s="49"/>
      <c r="AO5" s="49"/>
      <c r="AP5" s="49"/>
      <c r="AQ5" s="49" t="s">
        <v>
33</v>
      </c>
      <c r="AR5" s="66" t="s">
        <v>
54</v>
      </c>
      <c r="AS5" s="49"/>
      <c r="AT5" s="49"/>
      <c r="AU5" s="49"/>
      <c r="AV5" s="67"/>
      <c r="AW5" s="52" t="s">
        <v>
55</v>
      </c>
      <c r="AX5" s="53"/>
      <c r="AY5" s="53"/>
      <c r="AZ5" s="53"/>
      <c r="BA5" s="53"/>
      <c r="BB5" s="54"/>
      <c r="BC5" s="47" t="s">
        <v>
15</v>
      </c>
      <c r="BD5" s="59"/>
      <c r="BE5" s="60" t="s">
        <v>
14</v>
      </c>
      <c r="BF5" s="61"/>
      <c r="BG5" s="62"/>
      <c r="BH5" s="2"/>
    </row>
    <row r="6" spans="1:60" ht="15.95" customHeight="1" x14ac:dyDescent="0.15">
      <c r="A6" s="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50"/>
      <c r="O6" s="51"/>
      <c r="P6" s="51"/>
      <c r="Q6" s="51"/>
      <c r="R6" s="51"/>
      <c r="S6" s="51"/>
      <c r="T6" s="51" t="s">
        <v>
27</v>
      </c>
      <c r="U6" s="51"/>
      <c r="V6" s="51"/>
      <c r="W6" s="51"/>
      <c r="X6" s="51"/>
      <c r="Y6" s="51"/>
      <c r="Z6" s="51" t="s">
        <v>
29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 t="s">
        <v>
32</v>
      </c>
      <c r="AM6" s="51"/>
      <c r="AN6" s="51"/>
      <c r="AO6" s="51"/>
      <c r="AP6" s="51"/>
      <c r="AQ6" s="51"/>
      <c r="AR6" s="51"/>
      <c r="AS6" s="51"/>
      <c r="AT6" s="51"/>
      <c r="AU6" s="51"/>
      <c r="AV6" s="68"/>
      <c r="AW6" s="55"/>
      <c r="AX6" s="56"/>
      <c r="AY6" s="56"/>
      <c r="AZ6" s="56"/>
      <c r="BA6" s="56"/>
      <c r="BB6" s="57"/>
      <c r="BC6" s="59"/>
      <c r="BD6" s="59"/>
      <c r="BE6" s="63"/>
      <c r="BF6" s="64"/>
      <c r="BG6" s="65"/>
      <c r="BH6" s="2"/>
    </row>
    <row r="7" spans="1:60" ht="18" customHeight="1" x14ac:dyDescent="0.15">
      <c r="A7" s="2"/>
      <c r="B7" s="48" t="s">
        <v>
3</v>
      </c>
      <c r="C7" s="49"/>
      <c r="D7" s="49"/>
      <c r="E7" s="49"/>
      <c r="F7" s="49"/>
      <c r="G7" s="67"/>
      <c r="H7" s="83" t="s">
        <v>
66</v>
      </c>
      <c r="I7" s="84"/>
      <c r="J7" s="84"/>
      <c r="K7" s="84"/>
      <c r="L7" s="84"/>
      <c r="M7" s="84"/>
      <c r="N7" s="9"/>
      <c r="O7" s="10"/>
      <c r="P7" s="10"/>
      <c r="Q7" s="33"/>
      <c r="R7" s="10"/>
      <c r="S7" s="10"/>
      <c r="T7" s="10"/>
      <c r="U7" s="10"/>
      <c r="V7" s="7"/>
      <c r="W7" s="7"/>
      <c r="X7" s="7"/>
      <c r="Y7" s="7"/>
      <c r="Z7" s="37" t="s">
        <v>
35</v>
      </c>
      <c r="AA7" s="85">
        <v>
0.76900000000000002</v>
      </c>
      <c r="AB7" s="85"/>
      <c r="AC7" s="85"/>
      <c r="AD7" s="37" t="s">
        <v>
34</v>
      </c>
      <c r="AE7" s="7" t="s">
        <v>
25</v>
      </c>
      <c r="AF7" s="37" t="s">
        <v>
35</v>
      </c>
      <c r="AG7" s="86">
        <v>
3</v>
      </c>
      <c r="AH7" s="86"/>
      <c r="AI7" s="27" t="s">
        <v>
58</v>
      </c>
      <c r="AJ7" s="37" t="s">
        <v>
34</v>
      </c>
      <c r="AK7" s="7" t="s">
        <v>
37</v>
      </c>
      <c r="AL7" s="37" t="s">
        <v>
35</v>
      </c>
      <c r="AM7" s="86">
        <v>
7</v>
      </c>
      <c r="AN7" s="86"/>
      <c r="AO7" s="27" t="s">
        <v>
56</v>
      </c>
      <c r="AP7" s="37" t="s">
        <v>
34</v>
      </c>
      <c r="AQ7" s="7" t="s">
        <v>
33</v>
      </c>
      <c r="AR7" s="87">
        <f>
ROUNDUP(O11*U11*AA7*AG7/AM7,0)</f>
        <v>
0</v>
      </c>
      <c r="AS7" s="88"/>
      <c r="AT7" s="88"/>
      <c r="AU7" s="42" t="s">
        <v>
13</v>
      </c>
      <c r="AV7" s="25" t="s">
        <v>
16</v>
      </c>
      <c r="AW7" s="69" t="s">
        <v>
69</v>
      </c>
      <c r="AX7" s="70"/>
      <c r="AY7" s="70"/>
      <c r="AZ7" s="70"/>
      <c r="BA7" s="70"/>
      <c r="BB7" s="71" t="s">
        <v>
13</v>
      </c>
      <c r="BC7" s="72">
        <v>
2</v>
      </c>
      <c r="BD7" s="72"/>
      <c r="BE7" s="73">
        <f>
IF(BC7&gt;0,ROUNDUP(AW8/BC7,0),)</f>
        <v>
0</v>
      </c>
      <c r="BF7" s="74"/>
      <c r="BG7" s="77" t="s">
        <v>
13</v>
      </c>
      <c r="BH7" s="2"/>
    </row>
    <row r="8" spans="1:60" ht="18" customHeight="1" x14ac:dyDescent="0.15">
      <c r="A8" s="2"/>
      <c r="B8" s="50" t="s">
        <v>
4</v>
      </c>
      <c r="C8" s="51"/>
      <c r="D8" s="51"/>
      <c r="E8" s="51"/>
      <c r="F8" s="51"/>
      <c r="G8" s="68"/>
      <c r="H8" s="84"/>
      <c r="I8" s="84"/>
      <c r="J8" s="84"/>
      <c r="K8" s="84"/>
      <c r="L8" s="84"/>
      <c r="M8" s="84"/>
      <c r="N8" s="5"/>
      <c r="O8" s="41"/>
      <c r="P8" s="41"/>
      <c r="Q8" s="34"/>
      <c r="R8" s="41"/>
      <c r="S8" s="41"/>
      <c r="T8" s="41"/>
      <c r="U8" s="41"/>
      <c r="V8" s="8"/>
      <c r="W8" s="8"/>
      <c r="X8" s="8"/>
      <c r="Y8" s="8"/>
      <c r="Z8" s="36" t="s">
        <v>
35</v>
      </c>
      <c r="AA8" s="79">
        <v>
7.4999999999999997E-2</v>
      </c>
      <c r="AB8" s="79"/>
      <c r="AC8" s="79"/>
      <c r="AD8" s="36" t="s">
        <v>
34</v>
      </c>
      <c r="AE8" s="29" t="s">
        <v>
25</v>
      </c>
      <c r="AF8" s="36" t="s">
        <v>
35</v>
      </c>
      <c r="AG8" s="80">
        <v>
6</v>
      </c>
      <c r="AH8" s="80"/>
      <c r="AI8" s="38" t="s">
        <v>
58</v>
      </c>
      <c r="AJ8" s="36" t="s">
        <v>
34</v>
      </c>
      <c r="AK8" s="29" t="s">
        <v>
37</v>
      </c>
      <c r="AL8" s="36" t="s">
        <v>
35</v>
      </c>
      <c r="AM8" s="80">
        <v>
2</v>
      </c>
      <c r="AN8" s="80"/>
      <c r="AO8" s="38" t="s">
        <v>
56</v>
      </c>
      <c r="AP8" s="36" t="s">
        <v>
34</v>
      </c>
      <c r="AQ8" s="8" t="s">
        <v>
33</v>
      </c>
      <c r="AR8" s="81">
        <f>
ROUNDUP(O11*U11*AA8*AG8/AM8,0)</f>
        <v>
0</v>
      </c>
      <c r="AS8" s="82"/>
      <c r="AT8" s="82"/>
      <c r="AU8" s="34" t="s">
        <v>
13</v>
      </c>
      <c r="AV8" s="40" t="s">
        <v>
17</v>
      </c>
      <c r="AW8" s="89">
        <f>
ROUNDDOWN((SUM(AR7:AT8,0))*1.4,0)</f>
        <v>
0</v>
      </c>
      <c r="AX8" s="90"/>
      <c r="AY8" s="90"/>
      <c r="AZ8" s="90"/>
      <c r="BA8" s="90"/>
      <c r="BB8" s="71"/>
      <c r="BC8" s="72"/>
      <c r="BD8" s="72"/>
      <c r="BE8" s="75"/>
      <c r="BF8" s="76"/>
      <c r="BG8" s="78"/>
      <c r="BH8" s="2"/>
    </row>
    <row r="9" spans="1:60" ht="18" customHeight="1" x14ac:dyDescent="0.15">
      <c r="A9" s="2"/>
      <c r="B9" s="48" t="s">
        <v>
5</v>
      </c>
      <c r="C9" s="49"/>
      <c r="D9" s="49"/>
      <c r="E9" s="49"/>
      <c r="F9" s="49"/>
      <c r="G9" s="67"/>
      <c r="H9" s="47" t="s">
        <v>
11</v>
      </c>
      <c r="I9" s="47"/>
      <c r="J9" s="47"/>
      <c r="K9" s="47"/>
      <c r="L9" s="47"/>
      <c r="M9" s="47"/>
      <c r="N9" s="5"/>
      <c r="O9" s="41"/>
      <c r="P9" s="41"/>
      <c r="Q9" s="34"/>
      <c r="R9" s="41"/>
      <c r="S9" s="41"/>
      <c r="T9" s="41"/>
      <c r="U9" s="41"/>
      <c r="V9" s="8"/>
      <c r="W9" s="8"/>
      <c r="X9" s="8"/>
      <c r="Y9" s="8"/>
      <c r="Z9" s="91" t="s">
        <v>
35</v>
      </c>
      <c r="AA9" s="79">
        <v>
4.3999999999999997E-2</v>
      </c>
      <c r="AB9" s="79"/>
      <c r="AC9" s="79"/>
      <c r="AD9" s="91" t="s">
        <v>
36</v>
      </c>
      <c r="AE9" s="91" t="s">
        <v>
25</v>
      </c>
      <c r="AF9" s="91" t="s">
        <v>
35</v>
      </c>
      <c r="AG9" s="80">
        <v>
13</v>
      </c>
      <c r="AH9" s="80"/>
      <c r="AI9" s="92" t="s">
        <v>
58</v>
      </c>
      <c r="AJ9" s="91" t="s">
        <v>
36</v>
      </c>
      <c r="AK9" s="91" t="s">
        <v>
37</v>
      </c>
      <c r="AL9" s="91" t="s">
        <v>
35</v>
      </c>
      <c r="AM9" s="80">
        <v>
11</v>
      </c>
      <c r="AN9" s="80"/>
      <c r="AO9" s="92" t="s">
        <v>
56</v>
      </c>
      <c r="AP9" s="91" t="s">
        <v>
36</v>
      </c>
      <c r="AQ9" s="91" t="s">
        <v>
33</v>
      </c>
      <c r="AR9" s="82">
        <f>
ROUNDUP(O11*U11*AA9*AG9/AM9,0)</f>
        <v>
0</v>
      </c>
      <c r="AS9" s="82"/>
      <c r="AT9" s="82"/>
      <c r="AU9" s="91" t="s">
        <v>
13</v>
      </c>
      <c r="AV9" s="99" t="s">
        <v>
18</v>
      </c>
      <c r="AW9" s="69" t="s">
        <v>
68</v>
      </c>
      <c r="AX9" s="70"/>
      <c r="AY9" s="70"/>
      <c r="AZ9" s="70"/>
      <c r="BA9" s="70"/>
      <c r="BB9" s="100" t="s">
        <v>
13</v>
      </c>
      <c r="BC9" s="72">
        <v>
4</v>
      </c>
      <c r="BD9" s="72"/>
      <c r="BE9" s="73">
        <f>
IF(BC9&gt;0,ROUNDUP(AW10/BC9,0),)</f>
        <v>
0</v>
      </c>
      <c r="BF9" s="74"/>
      <c r="BG9" s="77" t="s">
        <v>
13</v>
      </c>
      <c r="BH9" s="2"/>
    </row>
    <row r="10" spans="1:60" ht="18" customHeight="1" x14ac:dyDescent="0.15">
      <c r="A10" s="2"/>
      <c r="B10" s="50"/>
      <c r="C10" s="51"/>
      <c r="D10" s="51"/>
      <c r="E10" s="51"/>
      <c r="F10" s="51"/>
      <c r="G10" s="68"/>
      <c r="H10" s="47"/>
      <c r="I10" s="47"/>
      <c r="J10" s="47"/>
      <c r="K10" s="47"/>
      <c r="L10" s="47"/>
      <c r="M10" s="47"/>
      <c r="N10" s="5"/>
      <c r="O10" s="41"/>
      <c r="P10" s="41"/>
      <c r="Q10" s="34"/>
      <c r="R10" s="41"/>
      <c r="S10" s="41"/>
      <c r="T10" s="41"/>
      <c r="U10" s="41"/>
      <c r="V10" s="8"/>
      <c r="W10" s="8"/>
      <c r="X10" s="8"/>
      <c r="Y10" s="8"/>
      <c r="Z10" s="91"/>
      <c r="AA10" s="79"/>
      <c r="AB10" s="79"/>
      <c r="AC10" s="79"/>
      <c r="AD10" s="91"/>
      <c r="AE10" s="91"/>
      <c r="AF10" s="91"/>
      <c r="AG10" s="80"/>
      <c r="AH10" s="80"/>
      <c r="AI10" s="92"/>
      <c r="AJ10" s="91"/>
      <c r="AK10" s="91"/>
      <c r="AL10" s="91"/>
      <c r="AM10" s="80"/>
      <c r="AN10" s="80"/>
      <c r="AO10" s="92"/>
      <c r="AP10" s="91"/>
      <c r="AQ10" s="91"/>
      <c r="AR10" s="82"/>
      <c r="AS10" s="82"/>
      <c r="AT10" s="82"/>
      <c r="AU10" s="91"/>
      <c r="AV10" s="99"/>
      <c r="AW10" s="93">
        <f>
ROUNDDOWN(SUM(AR9)*1.4,0)</f>
        <v>
0</v>
      </c>
      <c r="AX10" s="94"/>
      <c r="AY10" s="94"/>
      <c r="AZ10" s="94"/>
      <c r="BA10" s="94"/>
      <c r="BB10" s="71"/>
      <c r="BC10" s="72"/>
      <c r="BD10" s="72"/>
      <c r="BE10" s="75"/>
      <c r="BF10" s="76"/>
      <c r="BG10" s="78"/>
      <c r="BH10" s="2"/>
    </row>
    <row r="11" spans="1:60" ht="18" customHeight="1" x14ac:dyDescent="0.15">
      <c r="A11" s="2"/>
      <c r="B11" s="48" t="s">
        <v>
6</v>
      </c>
      <c r="C11" s="49"/>
      <c r="D11" s="49"/>
      <c r="E11" s="49"/>
      <c r="F11" s="49"/>
      <c r="G11" s="67"/>
      <c r="H11" s="95" t="s">
        <v>
51</v>
      </c>
      <c r="I11" s="47"/>
      <c r="J11" s="47"/>
      <c r="K11" s="47"/>
      <c r="L11" s="47"/>
      <c r="M11" s="47"/>
      <c r="N11" s="35" t="s">
        <v>
35</v>
      </c>
      <c r="O11" s="96"/>
      <c r="P11" s="96"/>
      <c r="Q11" s="36" t="s">
        <v>
57</v>
      </c>
      <c r="R11" s="36" t="s">
        <v>
34</v>
      </c>
      <c r="S11" s="29" t="s">
        <v>
25</v>
      </c>
      <c r="T11" s="39" t="s">
        <v>
35</v>
      </c>
      <c r="U11" s="97">
        <v>
0.65</v>
      </c>
      <c r="V11" s="97"/>
      <c r="W11" s="36" t="s">
        <v>
56</v>
      </c>
      <c r="X11" s="8" t="s">
        <v>
34</v>
      </c>
      <c r="Y11" s="29" t="s">
        <v>
25</v>
      </c>
      <c r="Z11" s="36" t="s">
        <v>
35</v>
      </c>
      <c r="AA11" s="98">
        <v>
2.9000000000000001E-2</v>
      </c>
      <c r="AB11" s="98"/>
      <c r="AC11" s="98"/>
      <c r="AD11" s="36" t="s">
        <v>
34</v>
      </c>
      <c r="AE11" s="29" t="s">
        <v>
25</v>
      </c>
      <c r="AF11" s="36" t="s">
        <v>
35</v>
      </c>
      <c r="AG11" s="80">
        <v>
6</v>
      </c>
      <c r="AH11" s="80"/>
      <c r="AI11" s="38" t="s">
        <v>
58</v>
      </c>
      <c r="AJ11" s="36" t="s">
        <v>
34</v>
      </c>
      <c r="AK11" s="29" t="s">
        <v>
37</v>
      </c>
      <c r="AL11" s="36" t="s">
        <v>
35</v>
      </c>
      <c r="AM11" s="80">
        <v>
16</v>
      </c>
      <c r="AN11" s="80"/>
      <c r="AO11" s="38" t="s">
        <v>
56</v>
      </c>
      <c r="AP11" s="36" t="s">
        <v>
34</v>
      </c>
      <c r="AQ11" s="8" t="s">
        <v>
33</v>
      </c>
      <c r="AR11" s="82">
        <f>
ROUNDUP(O11*U11*AA11*AG11/AM11,0)</f>
        <v>
0</v>
      </c>
      <c r="AS11" s="82"/>
      <c r="AT11" s="82"/>
      <c r="AU11" s="34" t="s">
        <v>
13</v>
      </c>
      <c r="AV11" s="40" t="s">
        <v>
19</v>
      </c>
      <c r="AW11" s="69" t="s">
        <v>
59</v>
      </c>
      <c r="AX11" s="70"/>
      <c r="AY11" s="70"/>
      <c r="AZ11" s="70"/>
      <c r="BA11" s="70"/>
      <c r="BB11" s="106" t="s">
        <v>
13</v>
      </c>
      <c r="BC11" s="72">
        <v>
4</v>
      </c>
      <c r="BD11" s="72"/>
      <c r="BE11" s="73">
        <f>
IF(BC11&gt;0,ROUNDUP(AW13/BC11,0),)</f>
        <v>
0</v>
      </c>
      <c r="BF11" s="74"/>
      <c r="BG11" s="77" t="s">
        <v>
13</v>
      </c>
      <c r="BH11" s="2"/>
    </row>
    <row r="12" spans="1:60" ht="18" customHeight="1" x14ac:dyDescent="0.15">
      <c r="A12" s="2"/>
      <c r="B12" s="102" t="s">
        <v>
7</v>
      </c>
      <c r="C12" s="91"/>
      <c r="D12" s="91"/>
      <c r="E12" s="91"/>
      <c r="F12" s="91"/>
      <c r="G12" s="103"/>
      <c r="H12" s="47"/>
      <c r="I12" s="47"/>
      <c r="J12" s="47"/>
      <c r="K12" s="47"/>
      <c r="L12" s="47"/>
      <c r="M12" s="47"/>
      <c r="N12" s="5"/>
      <c r="O12" s="41"/>
      <c r="P12" s="41"/>
      <c r="Q12" s="34"/>
      <c r="R12" s="41"/>
      <c r="S12" s="41"/>
      <c r="T12" s="41"/>
      <c r="U12" s="41"/>
      <c r="V12" s="8"/>
      <c r="W12" s="8"/>
      <c r="X12" s="8"/>
      <c r="Y12" s="8"/>
      <c r="Z12" s="36" t="s">
        <v>
35</v>
      </c>
      <c r="AA12" s="79">
        <v>
0.01</v>
      </c>
      <c r="AB12" s="79"/>
      <c r="AC12" s="79"/>
      <c r="AD12" s="36" t="s">
        <v>
34</v>
      </c>
      <c r="AE12" s="29" t="s">
        <v>
25</v>
      </c>
      <c r="AF12" s="36" t="s">
        <v>
35</v>
      </c>
      <c r="AG12" s="80">
        <v>
6</v>
      </c>
      <c r="AH12" s="80"/>
      <c r="AI12" s="38" t="s">
        <v>
58</v>
      </c>
      <c r="AJ12" s="36" t="s">
        <v>
34</v>
      </c>
      <c r="AK12" s="29" t="s">
        <v>
37</v>
      </c>
      <c r="AL12" s="36" t="s">
        <v>
35</v>
      </c>
      <c r="AM12" s="80">
        <v>
3</v>
      </c>
      <c r="AN12" s="80"/>
      <c r="AO12" s="38" t="s">
        <v>
56</v>
      </c>
      <c r="AP12" s="36" t="s">
        <v>
34</v>
      </c>
      <c r="AQ12" s="8" t="s">
        <v>
33</v>
      </c>
      <c r="AR12" s="82">
        <f>
ROUNDUP(O11*U11*AA12*AG12/AM12,0)</f>
        <v>
0</v>
      </c>
      <c r="AS12" s="82"/>
      <c r="AT12" s="82"/>
      <c r="AU12" s="34" t="s">
        <v>
13</v>
      </c>
      <c r="AV12" s="40" t="s">
        <v>
20</v>
      </c>
      <c r="AW12" s="104" t="s">
        <v>
70</v>
      </c>
      <c r="AX12" s="105"/>
      <c r="AY12" s="105"/>
      <c r="AZ12" s="105"/>
      <c r="BA12" s="105"/>
      <c r="BB12" s="106"/>
      <c r="BC12" s="72"/>
      <c r="BD12" s="72"/>
      <c r="BE12" s="107"/>
      <c r="BF12" s="108"/>
      <c r="BG12" s="101"/>
      <c r="BH12" s="2"/>
    </row>
    <row r="13" spans="1:60" ht="18" customHeight="1" x14ac:dyDescent="0.15">
      <c r="A13" s="2"/>
      <c r="B13" s="50" t="s">
        <v>
8</v>
      </c>
      <c r="C13" s="51"/>
      <c r="D13" s="51"/>
      <c r="E13" s="51"/>
      <c r="F13" s="51"/>
      <c r="G13" s="68"/>
      <c r="H13" s="47"/>
      <c r="I13" s="47"/>
      <c r="J13" s="47"/>
      <c r="K13" s="47"/>
      <c r="L13" s="47"/>
      <c r="M13" s="47"/>
      <c r="N13" s="5"/>
      <c r="O13" s="41"/>
      <c r="P13" s="41"/>
      <c r="Q13" s="34"/>
      <c r="R13" s="41"/>
      <c r="S13" s="41"/>
      <c r="T13" s="41"/>
      <c r="U13" s="41"/>
      <c r="V13" s="8"/>
      <c r="W13" s="8"/>
      <c r="X13" s="8"/>
      <c r="Y13" s="8"/>
      <c r="Z13" s="36" t="s">
        <v>
35</v>
      </c>
      <c r="AA13" s="79">
        <v>
5.8000000000000003E-2</v>
      </c>
      <c r="AB13" s="79"/>
      <c r="AC13" s="79"/>
      <c r="AD13" s="36" t="s">
        <v>
34</v>
      </c>
      <c r="AE13" s="29" t="s">
        <v>
25</v>
      </c>
      <c r="AF13" s="36" t="s">
        <v>
35</v>
      </c>
      <c r="AG13" s="80">
        <v>
6</v>
      </c>
      <c r="AH13" s="80"/>
      <c r="AI13" s="38" t="s">
        <v>
58</v>
      </c>
      <c r="AJ13" s="36" t="s">
        <v>
34</v>
      </c>
      <c r="AK13" s="29" t="s">
        <v>
37</v>
      </c>
      <c r="AL13" s="36" t="s">
        <v>
35</v>
      </c>
      <c r="AM13" s="80">
        <v>
17</v>
      </c>
      <c r="AN13" s="80"/>
      <c r="AO13" s="38" t="s">
        <v>
56</v>
      </c>
      <c r="AP13" s="36" t="s">
        <v>
34</v>
      </c>
      <c r="AQ13" s="8" t="s">
        <v>
33</v>
      </c>
      <c r="AR13" s="82">
        <f>
ROUNDUP(O11*U11*AA13*AG13/AM13,0)</f>
        <v>
0</v>
      </c>
      <c r="AS13" s="82"/>
      <c r="AT13" s="82"/>
      <c r="AU13" s="34" t="s">
        <v>
13</v>
      </c>
      <c r="AV13" s="40" t="s">
        <v>
21</v>
      </c>
      <c r="AW13" s="93">
        <f>
ROUNDDOWN(SUM(AR11:AT13)*1.4,0)</f>
        <v>
0</v>
      </c>
      <c r="AX13" s="94"/>
      <c r="AY13" s="94"/>
      <c r="AZ13" s="94"/>
      <c r="BA13" s="94"/>
      <c r="BB13" s="106"/>
      <c r="BC13" s="72"/>
      <c r="BD13" s="72"/>
      <c r="BE13" s="75"/>
      <c r="BF13" s="76"/>
      <c r="BG13" s="78"/>
      <c r="BH13" s="2"/>
    </row>
    <row r="14" spans="1:60" ht="18" customHeight="1" x14ac:dyDescent="0.15">
      <c r="A14" s="2"/>
      <c r="B14" s="48" t="s">
        <v>
9</v>
      </c>
      <c r="C14" s="49"/>
      <c r="D14" s="49"/>
      <c r="E14" s="49"/>
      <c r="F14" s="49"/>
      <c r="G14" s="67"/>
      <c r="H14" s="47" t="s">
        <v>
12</v>
      </c>
      <c r="I14" s="47"/>
      <c r="J14" s="47"/>
      <c r="K14" s="47"/>
      <c r="L14" s="47"/>
      <c r="M14" s="47"/>
      <c r="N14" s="5"/>
      <c r="O14" s="41"/>
      <c r="P14" s="41"/>
      <c r="Q14" s="34"/>
      <c r="R14" s="41"/>
      <c r="S14" s="41"/>
      <c r="T14" s="41"/>
      <c r="U14" s="41"/>
      <c r="V14" s="8"/>
      <c r="W14" s="8"/>
      <c r="X14" s="8"/>
      <c r="Y14" s="8"/>
      <c r="Z14" s="36" t="s">
        <v>
35</v>
      </c>
      <c r="AA14" s="79">
        <v>
1.2999999999999999E-2</v>
      </c>
      <c r="AB14" s="79"/>
      <c r="AC14" s="79"/>
      <c r="AD14" s="36" t="s">
        <v>
34</v>
      </c>
      <c r="AE14" s="29" t="s">
        <v>
25</v>
      </c>
      <c r="AF14" s="36" t="s">
        <v>
35</v>
      </c>
      <c r="AG14" s="80">
        <v>
6</v>
      </c>
      <c r="AH14" s="80"/>
      <c r="AI14" s="38" t="s">
        <v>
58</v>
      </c>
      <c r="AJ14" s="36" t="s">
        <v>
34</v>
      </c>
      <c r="AK14" s="29" t="s">
        <v>
37</v>
      </c>
      <c r="AL14" s="36" t="s">
        <v>
35</v>
      </c>
      <c r="AM14" s="80">
        <v>
4</v>
      </c>
      <c r="AN14" s="80"/>
      <c r="AO14" s="38" t="s">
        <v>
56</v>
      </c>
      <c r="AP14" s="36" t="s">
        <v>
34</v>
      </c>
      <c r="AQ14" s="8" t="s">
        <v>
33</v>
      </c>
      <c r="AR14" s="82">
        <f>
ROUNDUP(O11*U11*AA14*AG14/AM14,0)</f>
        <v>
0</v>
      </c>
      <c r="AS14" s="82"/>
      <c r="AT14" s="82"/>
      <c r="AU14" s="34" t="s">
        <v>
13</v>
      </c>
      <c r="AV14" s="40" t="s">
        <v>
22</v>
      </c>
      <c r="AW14" s="69" t="s">
        <v>
71</v>
      </c>
      <c r="AX14" s="70"/>
      <c r="AY14" s="70"/>
      <c r="AZ14" s="70"/>
      <c r="BA14" s="70"/>
      <c r="BB14" s="106" t="s">
        <v>
13</v>
      </c>
      <c r="BC14" s="72">
        <v>
2</v>
      </c>
      <c r="BD14" s="72"/>
      <c r="BE14" s="73">
        <f>
IF(BC14&gt;0,ROUNDUP(AW15/BC14,0),)</f>
        <v>
0</v>
      </c>
      <c r="BF14" s="74"/>
      <c r="BG14" s="77" t="s">
        <v>
13</v>
      </c>
      <c r="BH14" s="2"/>
    </row>
    <row r="15" spans="1:60" ht="18" customHeight="1" x14ac:dyDescent="0.15">
      <c r="A15" s="2"/>
      <c r="B15" s="50" t="s">
        <v>
10</v>
      </c>
      <c r="C15" s="51"/>
      <c r="D15" s="51"/>
      <c r="E15" s="51"/>
      <c r="F15" s="51"/>
      <c r="G15" s="68"/>
      <c r="H15" s="47"/>
      <c r="I15" s="47"/>
      <c r="J15" s="47"/>
      <c r="K15" s="47"/>
      <c r="L15" s="47"/>
      <c r="M15" s="47"/>
      <c r="N15" s="11"/>
      <c r="O15" s="12"/>
      <c r="P15" s="12"/>
      <c r="Q15" s="32"/>
      <c r="R15" s="12"/>
      <c r="S15" s="12"/>
      <c r="T15" s="12"/>
      <c r="U15" s="12"/>
      <c r="V15" s="13"/>
      <c r="W15" s="13"/>
      <c r="X15" s="13"/>
      <c r="Y15" s="13"/>
      <c r="Z15" s="14" t="s">
        <v>
35</v>
      </c>
      <c r="AA15" s="109">
        <v>
2E-3</v>
      </c>
      <c r="AB15" s="109"/>
      <c r="AC15" s="109"/>
      <c r="AD15" s="14" t="s">
        <v>
34</v>
      </c>
      <c r="AE15" s="13" t="s">
        <v>
25</v>
      </c>
      <c r="AF15" s="14" t="s">
        <v>
35</v>
      </c>
      <c r="AG15" s="110">
        <v>
6</v>
      </c>
      <c r="AH15" s="110"/>
      <c r="AI15" s="28" t="s">
        <v>
58</v>
      </c>
      <c r="AJ15" s="14" t="s">
        <v>
34</v>
      </c>
      <c r="AK15" s="13" t="s">
        <v>
37</v>
      </c>
      <c r="AL15" s="14" t="s">
        <v>
35</v>
      </c>
      <c r="AM15" s="110">
        <v>
1</v>
      </c>
      <c r="AN15" s="110"/>
      <c r="AO15" s="28" t="s">
        <v>
56</v>
      </c>
      <c r="AP15" s="14" t="s">
        <v>
34</v>
      </c>
      <c r="AQ15" s="13" t="s">
        <v>
33</v>
      </c>
      <c r="AR15" s="111">
        <f>
ROUNDUP(O11*U11*AA15*AG15/AM15,0)</f>
        <v>
0</v>
      </c>
      <c r="AS15" s="111"/>
      <c r="AT15" s="111"/>
      <c r="AU15" s="32" t="s">
        <v>
13</v>
      </c>
      <c r="AV15" s="15" t="s">
        <v>
23</v>
      </c>
      <c r="AW15" s="93">
        <f>
ROUNDDOWN(SUM(AR14:AT15)*1.4,0)</f>
        <v>
0</v>
      </c>
      <c r="AX15" s="94"/>
      <c r="AY15" s="94"/>
      <c r="AZ15" s="94"/>
      <c r="BA15" s="94"/>
      <c r="BB15" s="106"/>
      <c r="BC15" s="72"/>
      <c r="BD15" s="72"/>
      <c r="BE15" s="75"/>
      <c r="BF15" s="76"/>
      <c r="BG15" s="78"/>
      <c r="BH15" s="2"/>
    </row>
    <row r="16" spans="1:60" ht="15.95" customHeight="1" x14ac:dyDescent="0.15">
      <c r="A16" s="2"/>
      <c r="B16" s="34"/>
      <c r="C16" s="34"/>
      <c r="D16" s="34"/>
      <c r="E16" s="34"/>
      <c r="F16" s="34"/>
      <c r="G16" s="34"/>
      <c r="H16" s="16"/>
      <c r="I16" s="16"/>
      <c r="J16" s="16"/>
      <c r="K16" s="16"/>
      <c r="L16" s="16"/>
      <c r="M16" s="16"/>
      <c r="N16" s="41"/>
      <c r="O16" s="41"/>
      <c r="P16" s="41"/>
      <c r="Q16" s="34"/>
      <c r="R16" s="41"/>
      <c r="S16" s="41"/>
      <c r="T16" s="41"/>
      <c r="U16" s="41"/>
      <c r="V16" s="8"/>
      <c r="W16" s="8"/>
      <c r="X16" s="8"/>
      <c r="Y16" s="8"/>
      <c r="Z16" s="36"/>
      <c r="AA16" s="17"/>
      <c r="AB16" s="17"/>
      <c r="AC16" s="17"/>
      <c r="AD16" s="36"/>
      <c r="AE16" s="8"/>
      <c r="AF16" s="36"/>
      <c r="AG16" s="26"/>
      <c r="AH16" s="26"/>
      <c r="AI16" s="26"/>
      <c r="AJ16" s="36"/>
      <c r="AK16" s="8"/>
      <c r="AL16" s="36"/>
      <c r="AM16" s="17"/>
      <c r="AN16" s="17"/>
      <c r="AO16" s="17"/>
      <c r="AP16" s="36"/>
      <c r="AQ16" s="8"/>
      <c r="AR16" s="8"/>
      <c r="AS16" s="8"/>
      <c r="AT16" s="8"/>
      <c r="AU16" s="34"/>
      <c r="AV16" s="41"/>
      <c r="AW16" s="43"/>
      <c r="AX16" s="43"/>
      <c r="AY16" s="43"/>
      <c r="AZ16" s="43"/>
      <c r="BA16" s="43"/>
      <c r="BB16" s="18"/>
      <c r="BC16" s="43"/>
      <c r="BD16" s="43"/>
      <c r="BE16" s="43"/>
      <c r="BF16" s="43"/>
      <c r="BG16" s="43"/>
      <c r="BH16" s="2"/>
    </row>
    <row r="17" spans="1:60" ht="15" customHeight="1" x14ac:dyDescent="0.15">
      <c r="A17" s="2"/>
      <c r="B17" s="4" t="s">
        <v>
38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95" customHeight="1" x14ac:dyDescent="0.15">
      <c r="A18" s="2"/>
      <c r="B18" s="115" t="s">
        <v>
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7"/>
      <c r="N18" s="115" t="s">
        <v>
40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  <c r="Z18" s="118" t="s">
        <v>
74</v>
      </c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2"/>
    </row>
    <row r="19" spans="1:60" ht="18" customHeight="1" x14ac:dyDescent="0.15">
      <c r="A19" s="2"/>
      <c r="B19" s="112" t="s">
        <v>
67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 t="s">
        <v>
42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9"/>
      <c r="AA19" s="119">
        <v>
0.35</v>
      </c>
      <c r="AB19" s="119"/>
      <c r="AC19" s="119"/>
      <c r="AD19" s="119"/>
      <c r="AE19" s="119"/>
      <c r="AF19" s="119"/>
      <c r="AG19" s="44"/>
      <c r="AH19" s="45" t="s">
        <v>
25</v>
      </c>
      <c r="AI19" s="46"/>
      <c r="AJ19" s="119">
        <v>
0.55000000000000004</v>
      </c>
      <c r="AK19" s="119"/>
      <c r="AL19" s="119"/>
      <c r="AM19" s="119"/>
      <c r="AN19" s="119"/>
      <c r="AO19" s="119"/>
      <c r="AP19" s="20"/>
      <c r="AQ19" s="30" t="s">
        <v>
25</v>
      </c>
      <c r="AR19" s="21"/>
      <c r="AS19" s="113">
        <f>
BE7</f>
        <v>
0</v>
      </c>
      <c r="AT19" s="113"/>
      <c r="AU19" s="113"/>
      <c r="AV19" s="113"/>
      <c r="AW19" s="21"/>
      <c r="AX19" s="30" t="s">
        <v>
13</v>
      </c>
      <c r="AY19" s="30"/>
      <c r="AZ19" s="30" t="s">
        <v>
33</v>
      </c>
      <c r="BA19" s="20"/>
      <c r="BB19" s="114">
        <f>
ROUND(AA19*AJ19*AS19,2)</f>
        <v>
0</v>
      </c>
      <c r="BC19" s="114"/>
      <c r="BD19" s="114"/>
      <c r="BE19" s="114"/>
      <c r="BF19" s="20"/>
      <c r="BG19" s="31" t="s">
        <v>
39</v>
      </c>
      <c r="BH19" s="2"/>
    </row>
    <row r="20" spans="1:60" ht="18" customHeight="1" x14ac:dyDescent="0.15">
      <c r="A20" s="2"/>
      <c r="B20" s="112" t="s">
        <v>
48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 t="s">
        <v>
43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9"/>
      <c r="AA20" s="113">
        <v>
0.53</v>
      </c>
      <c r="AB20" s="113"/>
      <c r="AC20" s="113"/>
      <c r="AD20" s="113"/>
      <c r="AE20" s="113"/>
      <c r="AF20" s="113"/>
      <c r="AG20" s="20"/>
      <c r="AH20" s="30" t="s">
        <v>
25</v>
      </c>
      <c r="AI20" s="21"/>
      <c r="AJ20" s="113">
        <v>
0.36599999999999999</v>
      </c>
      <c r="AK20" s="113"/>
      <c r="AL20" s="113"/>
      <c r="AM20" s="113"/>
      <c r="AN20" s="113"/>
      <c r="AO20" s="113"/>
      <c r="AP20" s="20"/>
      <c r="AQ20" s="30" t="s">
        <v>
25</v>
      </c>
      <c r="AR20" s="21"/>
      <c r="AS20" s="113">
        <f>
BE9</f>
        <v>
0</v>
      </c>
      <c r="AT20" s="113"/>
      <c r="AU20" s="113"/>
      <c r="AV20" s="113"/>
      <c r="AW20" s="21"/>
      <c r="AX20" s="30" t="s">
        <v>
13</v>
      </c>
      <c r="AY20" s="30"/>
      <c r="AZ20" s="30" t="s">
        <v>
33</v>
      </c>
      <c r="BA20" s="20"/>
      <c r="BB20" s="114">
        <f t="shared" ref="BB20:BB22" si="0">
ROUND(AA20*AJ20*AS20,2)</f>
        <v>
0</v>
      </c>
      <c r="BC20" s="114"/>
      <c r="BD20" s="114"/>
      <c r="BE20" s="114"/>
      <c r="BF20" s="20"/>
      <c r="BG20" s="31" t="s">
        <v>
39</v>
      </c>
      <c r="BH20" s="2"/>
    </row>
    <row r="21" spans="1:60" ht="18" customHeight="1" x14ac:dyDescent="0.15">
      <c r="A21" s="2"/>
      <c r="B21" s="112" t="s">
        <v>
49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 t="s">
        <v>
44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9"/>
      <c r="AA21" s="113">
        <v>
0.53</v>
      </c>
      <c r="AB21" s="113"/>
      <c r="AC21" s="113"/>
      <c r="AD21" s="113"/>
      <c r="AE21" s="113"/>
      <c r="AF21" s="113"/>
      <c r="AG21" s="20"/>
      <c r="AH21" s="30" t="s">
        <v>
25</v>
      </c>
      <c r="AI21" s="21"/>
      <c r="AJ21" s="113">
        <v>
0.36599999999999999</v>
      </c>
      <c r="AK21" s="113"/>
      <c r="AL21" s="113"/>
      <c r="AM21" s="113"/>
      <c r="AN21" s="113"/>
      <c r="AO21" s="113"/>
      <c r="AP21" s="20"/>
      <c r="AQ21" s="30" t="s">
        <v>
25</v>
      </c>
      <c r="AR21" s="21"/>
      <c r="AS21" s="113">
        <f>
BE11</f>
        <v>
0</v>
      </c>
      <c r="AT21" s="113"/>
      <c r="AU21" s="113"/>
      <c r="AV21" s="113"/>
      <c r="AW21" s="21"/>
      <c r="AX21" s="30" t="s">
        <v>
13</v>
      </c>
      <c r="AY21" s="30"/>
      <c r="AZ21" s="30" t="s">
        <v>
33</v>
      </c>
      <c r="BA21" s="20"/>
      <c r="BB21" s="114">
        <f t="shared" si="0"/>
        <v>
0</v>
      </c>
      <c r="BC21" s="114"/>
      <c r="BD21" s="114"/>
      <c r="BE21" s="114"/>
      <c r="BF21" s="20"/>
      <c r="BG21" s="31" t="s">
        <v>
39</v>
      </c>
      <c r="BH21" s="2"/>
    </row>
    <row r="22" spans="1:60" ht="18" customHeight="1" x14ac:dyDescent="0.15">
      <c r="A22" s="2"/>
      <c r="B22" s="112" t="s">
        <v>
50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 t="s">
        <v>
45</v>
      </c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9"/>
      <c r="AA22" s="113">
        <v>
0.4</v>
      </c>
      <c r="AB22" s="113"/>
      <c r="AC22" s="113"/>
      <c r="AD22" s="113"/>
      <c r="AE22" s="113"/>
      <c r="AF22" s="113"/>
      <c r="AG22" s="20"/>
      <c r="AH22" s="30" t="s">
        <v>
25</v>
      </c>
      <c r="AI22" s="21"/>
      <c r="AJ22" s="113">
        <v>
0.4</v>
      </c>
      <c r="AK22" s="113"/>
      <c r="AL22" s="113"/>
      <c r="AM22" s="113"/>
      <c r="AN22" s="113"/>
      <c r="AO22" s="113"/>
      <c r="AP22" s="20"/>
      <c r="AQ22" s="30" t="s">
        <v>
25</v>
      </c>
      <c r="AR22" s="21"/>
      <c r="AS22" s="113">
        <f>
BE14</f>
        <v>
0</v>
      </c>
      <c r="AT22" s="113"/>
      <c r="AU22" s="113"/>
      <c r="AV22" s="113"/>
      <c r="AW22" s="21"/>
      <c r="AX22" s="30" t="s">
        <v>
13</v>
      </c>
      <c r="AY22" s="30"/>
      <c r="AZ22" s="30" t="s">
        <v>
33</v>
      </c>
      <c r="BA22" s="20"/>
      <c r="BB22" s="114">
        <f t="shared" si="0"/>
        <v>
0</v>
      </c>
      <c r="BC22" s="114"/>
      <c r="BD22" s="114"/>
      <c r="BE22" s="114"/>
      <c r="BF22" s="20"/>
      <c r="BG22" s="31" t="s">
        <v>
39</v>
      </c>
      <c r="BH22" s="2"/>
    </row>
    <row r="23" spans="1:60" ht="15.95" customHeight="1" x14ac:dyDescent="0.15">
      <c r="A23" s="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8"/>
      <c r="AA23" s="34"/>
      <c r="AB23" s="34"/>
      <c r="AC23" s="34"/>
      <c r="AD23" s="34"/>
      <c r="AE23" s="34"/>
      <c r="AF23" s="34"/>
      <c r="AG23" s="8"/>
      <c r="AH23" s="34"/>
      <c r="AI23" s="41"/>
      <c r="AJ23" s="34"/>
      <c r="AK23" s="34"/>
      <c r="AL23" s="34"/>
      <c r="AM23" s="34"/>
      <c r="AN23" s="34"/>
      <c r="AO23" s="34"/>
      <c r="AP23" s="8"/>
      <c r="AQ23" s="34"/>
      <c r="AR23" s="41"/>
      <c r="AS23" s="41"/>
      <c r="AT23" s="34"/>
      <c r="AU23" s="34"/>
      <c r="AV23" s="34"/>
      <c r="AW23" s="34"/>
      <c r="AX23" s="34"/>
      <c r="AY23" s="34"/>
      <c r="AZ23" s="34"/>
      <c r="BA23" s="8"/>
      <c r="BB23" s="34"/>
      <c r="BC23" s="34"/>
      <c r="BD23" s="34"/>
      <c r="BE23" s="34"/>
      <c r="BF23" s="8"/>
      <c r="BG23" s="34"/>
      <c r="BH23" s="2"/>
    </row>
    <row r="24" spans="1:60" ht="15" customHeight="1" x14ac:dyDescent="0.15">
      <c r="A24" s="2"/>
      <c r="B24" s="4" t="s">
        <v>
52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2"/>
      <c r="S24" s="2"/>
      <c r="T24" s="2"/>
      <c r="U24" s="2"/>
      <c r="V24" s="2"/>
      <c r="W24" s="2"/>
      <c r="X24" s="4" t="s">
        <v>
53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8" customHeight="1" x14ac:dyDescent="0.15">
      <c r="A25" s="2"/>
      <c r="B25" s="126" t="s">
        <v>
41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8"/>
      <c r="N25" s="21"/>
      <c r="O25" s="114">
        <f>
SUM(BB19:BE22)</f>
        <v>
0</v>
      </c>
      <c r="P25" s="114"/>
      <c r="Q25" s="114"/>
      <c r="R25" s="114"/>
      <c r="S25" s="21"/>
      <c r="T25" s="21" t="s">
        <v>
39</v>
      </c>
      <c r="U25" s="31"/>
      <c r="V25" s="2"/>
      <c r="W25" s="2"/>
      <c r="X25" s="112" t="s">
        <v>
60</v>
      </c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23"/>
      <c r="AK25" s="125"/>
      <c r="AL25" s="125"/>
      <c r="AM25" s="125"/>
      <c r="AN25" s="125"/>
      <c r="AO25" s="24"/>
      <c r="AP25" s="21" t="s">
        <v>
39</v>
      </c>
      <c r="AQ25" s="31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" customHeight="1" x14ac:dyDescent="0.15">
      <c r="A26" s="2"/>
      <c r="B26" s="126" t="s">
        <v>
73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21"/>
      <c r="O26" s="129"/>
      <c r="P26" s="129"/>
      <c r="Q26" s="129"/>
      <c r="R26" s="129"/>
      <c r="S26" s="21"/>
      <c r="T26" s="21" t="s">
        <v>
39</v>
      </c>
      <c r="U26" s="31"/>
      <c r="V26" s="2"/>
      <c r="W26" s="2"/>
      <c r="X26" s="126" t="s">
        <v>
73</v>
      </c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8"/>
      <c r="AJ26" s="23"/>
      <c r="AK26" s="125"/>
      <c r="AL26" s="125"/>
      <c r="AM26" s="125"/>
      <c r="AN26" s="125"/>
      <c r="AO26" s="24"/>
      <c r="AP26" s="21" t="s">
        <v>
39</v>
      </c>
      <c r="AQ26" s="31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8" customHeight="1" x14ac:dyDescent="0.15">
      <c r="A27" s="2"/>
      <c r="B27" s="121" t="s">
        <v>
46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3"/>
      <c r="N27" s="21"/>
      <c r="O27" s="124"/>
      <c r="P27" s="124"/>
      <c r="Q27" s="124"/>
      <c r="R27" s="124"/>
      <c r="S27" s="21"/>
      <c r="T27" s="21" t="s">
        <v>
39</v>
      </c>
      <c r="U27" s="31"/>
      <c r="V27" s="2"/>
      <c r="W27" s="2"/>
      <c r="X27" s="47" t="s">
        <v>
46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23"/>
      <c r="AK27" s="125">
        <f>
SUM(AK25:AN26)</f>
        <v>
0</v>
      </c>
      <c r="AL27" s="125"/>
      <c r="AM27" s="125"/>
      <c r="AN27" s="125"/>
      <c r="AO27" s="24"/>
      <c r="AP27" s="21" t="s">
        <v>
39</v>
      </c>
      <c r="AQ27" s="31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x14ac:dyDescent="0.15">
      <c r="A29" s="2"/>
      <c r="B29" s="120" t="s">
        <v>
47</v>
      </c>
      <c r="C29" s="120"/>
      <c r="D29" s="120"/>
      <c r="E29" s="120"/>
      <c r="F29" s="120"/>
      <c r="G29" s="120"/>
      <c r="H29" s="120"/>
      <c r="I29" s="6"/>
      <c r="J29" s="6" t="s">
        <v>
62</v>
      </c>
      <c r="K29" s="6"/>
      <c r="L29" s="6"/>
      <c r="M29" s="6"/>
      <c r="N29" s="2"/>
      <c r="O29" s="2"/>
      <c r="P29" s="2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x14ac:dyDescent="0.15">
      <c r="A30" s="2"/>
      <c r="B30" s="6"/>
      <c r="C30" s="6"/>
      <c r="D30" s="6"/>
      <c r="E30" s="6"/>
      <c r="F30" s="6"/>
      <c r="G30" s="6"/>
      <c r="H30" s="6"/>
      <c r="I30" s="6"/>
      <c r="J30" s="6" t="s">
        <v>
61</v>
      </c>
      <c r="K30" s="6"/>
      <c r="L30" s="6"/>
      <c r="M30" s="6"/>
      <c r="N30" s="2"/>
      <c r="O30" s="2"/>
      <c r="P30" s="2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x14ac:dyDescent="0.15">
      <c r="A31" s="2"/>
      <c r="B31" s="6"/>
      <c r="C31" s="6"/>
      <c r="D31" s="6"/>
      <c r="E31" s="6"/>
      <c r="F31" s="6"/>
      <c r="G31" s="6"/>
      <c r="H31" s="6"/>
      <c r="I31" s="6"/>
      <c r="J31" s="6" t="s">
        <v>
63</v>
      </c>
      <c r="K31" s="6"/>
      <c r="L31" s="6"/>
      <c r="M31" s="6"/>
      <c r="N31" s="2"/>
      <c r="O31" s="2"/>
      <c r="P31" s="2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6"/>
      <c r="C32" s="6"/>
      <c r="D32" s="6"/>
      <c r="E32" s="6"/>
      <c r="F32" s="6"/>
      <c r="G32" s="6"/>
      <c r="H32" s="6"/>
      <c r="I32" s="6"/>
      <c r="J32" s="6" t="s">
        <v>
64</v>
      </c>
      <c r="K32" s="6"/>
      <c r="L32" s="6"/>
      <c r="M32" s="6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2"/>
      <c r="C33" s="2"/>
      <c r="D33" s="2"/>
      <c r="E33" s="2"/>
      <c r="F33" s="2"/>
      <c r="G33" s="2"/>
      <c r="H33" s="2"/>
      <c r="I33" s="2"/>
      <c r="J33" s="6" t="s">
        <v>
65</v>
      </c>
      <c r="K33" s="2"/>
      <c r="L33" s="2"/>
      <c r="M33" s="2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</sheetData>
  <mergeCells count="144">
    <mergeCell ref="B29:H29"/>
    <mergeCell ref="B27:M27"/>
    <mergeCell ref="O27:R27"/>
    <mergeCell ref="X27:AI27"/>
    <mergeCell ref="AK27:AN27"/>
    <mergeCell ref="B25:M25"/>
    <mergeCell ref="O25:R25"/>
    <mergeCell ref="X25:AI25"/>
    <mergeCell ref="AK25:AN25"/>
    <mergeCell ref="B26:M26"/>
    <mergeCell ref="O26:R26"/>
    <mergeCell ref="X26:AI26"/>
    <mergeCell ref="AK26:AN26"/>
    <mergeCell ref="B22:M22"/>
    <mergeCell ref="N22:Y22"/>
    <mergeCell ref="AA22:AF22"/>
    <mergeCell ref="AJ22:AO22"/>
    <mergeCell ref="AS22:AV22"/>
    <mergeCell ref="BB22:BE22"/>
    <mergeCell ref="B21:M21"/>
    <mergeCell ref="N21:Y21"/>
    <mergeCell ref="AA21:AF21"/>
    <mergeCell ref="AJ21:AO21"/>
    <mergeCell ref="AS21:AV21"/>
    <mergeCell ref="BB21:BE21"/>
    <mergeCell ref="B20:M20"/>
    <mergeCell ref="N20:Y20"/>
    <mergeCell ref="AA20:AF20"/>
    <mergeCell ref="AJ20:AO20"/>
    <mergeCell ref="AS20:AV20"/>
    <mergeCell ref="BB20:BE20"/>
    <mergeCell ref="B18:M18"/>
    <mergeCell ref="N18:Y18"/>
    <mergeCell ref="Z18:BG18"/>
    <mergeCell ref="B19:M19"/>
    <mergeCell ref="N19:Y19"/>
    <mergeCell ref="AA19:AF19"/>
    <mergeCell ref="AJ19:AO19"/>
    <mergeCell ref="AS19:AV19"/>
    <mergeCell ref="BB19:BE19"/>
    <mergeCell ref="BG14:BG15"/>
    <mergeCell ref="B15:G15"/>
    <mergeCell ref="AA15:AC15"/>
    <mergeCell ref="AG15:AH15"/>
    <mergeCell ref="AM15:AN15"/>
    <mergeCell ref="AR15:AT15"/>
    <mergeCell ref="B14:G14"/>
    <mergeCell ref="H14:M15"/>
    <mergeCell ref="AA14:AC14"/>
    <mergeCell ref="AG14:AH14"/>
    <mergeCell ref="AM14:AN14"/>
    <mergeCell ref="AR14:AT14"/>
    <mergeCell ref="AW15:BA15"/>
    <mergeCell ref="BB11:BB13"/>
    <mergeCell ref="BC11:BD13"/>
    <mergeCell ref="BE11:BF13"/>
    <mergeCell ref="AM13:AN13"/>
    <mergeCell ref="AR13:AT13"/>
    <mergeCell ref="AW13:BA13"/>
    <mergeCell ref="AW14:BA14"/>
    <mergeCell ref="BB14:BB15"/>
    <mergeCell ref="BC14:BD15"/>
    <mergeCell ref="BE14:BF15"/>
    <mergeCell ref="AA12:AC12"/>
    <mergeCell ref="AG12:AH12"/>
    <mergeCell ref="AM12:AN12"/>
    <mergeCell ref="AR12:AT12"/>
    <mergeCell ref="AW12:BA12"/>
    <mergeCell ref="B13:G13"/>
    <mergeCell ref="AA13:AC13"/>
    <mergeCell ref="AG13:AH13"/>
    <mergeCell ref="AM11:AN11"/>
    <mergeCell ref="AR11:AT11"/>
    <mergeCell ref="AW11:BA11"/>
    <mergeCell ref="BC9:BD10"/>
    <mergeCell ref="BE9:BF10"/>
    <mergeCell ref="BG9:BG10"/>
    <mergeCell ref="AW10:BA10"/>
    <mergeCell ref="B11:G11"/>
    <mergeCell ref="H11:M13"/>
    <mergeCell ref="O11:P11"/>
    <mergeCell ref="U11:V11"/>
    <mergeCell ref="AA11:AC11"/>
    <mergeCell ref="AG11:AH11"/>
    <mergeCell ref="AQ9:AQ10"/>
    <mergeCell ref="AR9:AT10"/>
    <mergeCell ref="AU9:AU10"/>
    <mergeCell ref="AV9:AV10"/>
    <mergeCell ref="AW9:BA9"/>
    <mergeCell ref="BB9:BB10"/>
    <mergeCell ref="AJ9:AJ10"/>
    <mergeCell ref="AK9:AK10"/>
    <mergeCell ref="AL9:AL10"/>
    <mergeCell ref="AM9:AN10"/>
    <mergeCell ref="AO9:AO10"/>
    <mergeCell ref="AP9:AP10"/>
    <mergeCell ref="BG11:BG13"/>
    <mergeCell ref="B12:G12"/>
    <mergeCell ref="B9:G10"/>
    <mergeCell ref="H9:M10"/>
    <mergeCell ref="Z9:Z10"/>
    <mergeCell ref="AA9:AC10"/>
    <mergeCell ref="AD9:AD10"/>
    <mergeCell ref="AE9:AE10"/>
    <mergeCell ref="AF9:AF10"/>
    <mergeCell ref="AG9:AH10"/>
    <mergeCell ref="AI9:AI10"/>
    <mergeCell ref="AW7:BA7"/>
    <mergeCell ref="BB7:BB8"/>
    <mergeCell ref="BC7:BD8"/>
    <mergeCell ref="BE7:BF8"/>
    <mergeCell ref="BG7:BG8"/>
    <mergeCell ref="B8:G8"/>
    <mergeCell ref="AA8:AC8"/>
    <mergeCell ref="AG8:AH8"/>
    <mergeCell ref="AM8:AN8"/>
    <mergeCell ref="AR8:AT8"/>
    <mergeCell ref="B7:G7"/>
    <mergeCell ref="H7:M8"/>
    <mergeCell ref="AA7:AC7"/>
    <mergeCell ref="AG7:AH7"/>
    <mergeCell ref="AM7:AN7"/>
    <mergeCell ref="AR7:AT7"/>
    <mergeCell ref="AW8:BA8"/>
    <mergeCell ref="BC5:BD6"/>
    <mergeCell ref="BE5:BG6"/>
    <mergeCell ref="T6:X6"/>
    <mergeCell ref="Z6:AD6"/>
    <mergeCell ref="AL6:AP6"/>
    <mergeCell ref="AE5:AE6"/>
    <mergeCell ref="AF5:AJ6"/>
    <mergeCell ref="AK5:AK6"/>
    <mergeCell ref="AL5:AP5"/>
    <mergeCell ref="AQ5:AQ6"/>
    <mergeCell ref="AR5:AV6"/>
    <mergeCell ref="B5:G6"/>
    <mergeCell ref="H5:M6"/>
    <mergeCell ref="N5:R6"/>
    <mergeCell ref="S5:S6"/>
    <mergeCell ref="T5:X5"/>
    <mergeCell ref="Y5:Y6"/>
    <mergeCell ref="Z5:AD5"/>
    <mergeCell ref="AW5:BB6"/>
    <mergeCell ref="A1:AJ2"/>
  </mergeCells>
  <phoneticPr fontId="1"/>
  <conditionalFormatting sqref="BC7:BD8">
    <cfRule type="containsBlanks" dxfId="4" priority="8">
      <formula>
LEN(TRIM(BC7))=0</formula>
    </cfRule>
  </conditionalFormatting>
  <conditionalFormatting sqref="O11:P11">
    <cfRule type="containsBlanks" dxfId="3" priority="7">
      <formula>
LEN(TRIM(O11))=0</formula>
    </cfRule>
  </conditionalFormatting>
  <conditionalFormatting sqref="BC9:BD15">
    <cfRule type="containsBlanks" dxfId="2" priority="4">
      <formula>
LEN(TRIM(BC9))=0</formula>
    </cfRule>
  </conditionalFormatting>
  <conditionalFormatting sqref="AK25:AN26">
    <cfRule type="containsBlanks" dxfId="1" priority="2">
      <formula>
LEN(TRIM(AK25))=0</formula>
    </cfRule>
  </conditionalFormatting>
  <conditionalFormatting sqref="O26:R26">
    <cfRule type="containsBlanks" dxfId="0" priority="1">
      <formula>
LEN(TRIM(O26))=0</formula>
    </cfRule>
  </conditionalFormatting>
  <pageMargins left="0.28999999999999998" right="0.2" top="0.87" bottom="0.23" header="0.31496062992125984" footer="0.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60リットル角容器</vt:lpstr>
      <vt:lpstr>'60リットル角容器'!Print_Area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大久保　京介</cp:lastModifiedBy>
  <cp:lastPrinted>2022-08-09T01:23:58Z</cp:lastPrinted>
  <dcterms:created xsi:type="dcterms:W3CDTF">2016-09-09T23:44:16Z</dcterms:created>
  <dcterms:modified xsi:type="dcterms:W3CDTF">2023-05-29T04:00:34Z</dcterms:modified>
</cp:coreProperties>
</file>